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2180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'HRP'!$A$1:$AJ$93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<sst xmlns="http://schemas.openxmlformats.org/spreadsheetml/2006/main" count="328" uniqueCount="136">
  <si>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</si>
  <si>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</si>
  <si>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</si>
  <si>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</si>
  <si>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</si>
  <si>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</si>
  <si>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</si>
  <si>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</si>
  <si>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</si>
  <si>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</si>
  <si>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</si>
  <si>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</si>
  <si>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</si>
  <si>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</si>
  <si>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</si>
  <si>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</si>
  <si>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</si>
  <si>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</si>
  <si>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</si>
  <si>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</si>
  <si>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</si>
  <si>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</si>
  <si>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</si>
  <si>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</si>
  <si>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</si>
  <si>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</si>
  <si>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</si>
  <si>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</si>
  <si>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</si>
  <si>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</si>
  <si>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</si>
  <si>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</si>
  <si>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</si>
  <si>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</si>
  <si>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</si>
  <si>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</si>
  <si>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</si>
  <si>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</si>
  <si>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</si>
  <si>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</si>
  <si>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</si>
  <si>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</si>
  <si>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</si>
  <si>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</si>
  <si>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</si>
  <si>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</si>
  <si>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O</t>
  </si>
  <si>
    <t>W</t>
  </si>
  <si>
    <t>K</t>
  </si>
  <si>
    <t>Ć</t>
  </si>
  <si>
    <t>F</t>
  </si>
  <si>
    <t>Z</t>
  </si>
  <si>
    <t>S</t>
  </si>
  <si>
    <t>III. MODUŁY KIERUNKOWE</t>
  </si>
  <si>
    <t>Moduł swobodnego wyboru - 1</t>
  </si>
  <si>
    <t>A.</t>
  </si>
  <si>
    <t>B.</t>
  </si>
  <si>
    <t>Moduł swobodnego wyboru - 2</t>
  </si>
  <si>
    <t>Moduł swobodnego wyboru - 3</t>
  </si>
  <si>
    <t>V. MODUŁY SWOBODNEGO WYBORU</t>
  </si>
  <si>
    <t>Antropologia kulturowa</t>
  </si>
  <si>
    <t>Dzieje myśli chrześcijańskiej</t>
  </si>
  <si>
    <t>Psychologia społeczna</t>
  </si>
  <si>
    <t>Międzynarodowe stosunki polityczne</t>
  </si>
  <si>
    <t>Filozoficzne podstawy komunikacji medialnej</t>
  </si>
  <si>
    <t>Główne nurty kultury światowej i polskiej</t>
  </si>
  <si>
    <t>W + Ć</t>
  </si>
  <si>
    <t>Współczesna kultura komunikowania</t>
  </si>
  <si>
    <t>Prawo autorskie i prasowe</t>
  </si>
  <si>
    <t>Społeczne i kulturowe oddziaływanie mediów</t>
  </si>
  <si>
    <t>Kompozycja nowych form dziennikarskich w internecie</t>
  </si>
  <si>
    <t>Metody badań medioznawczych</t>
  </si>
  <si>
    <t>Etyczne aspekty działania mediów</t>
  </si>
  <si>
    <t>Marketing i reklama</t>
  </si>
  <si>
    <t>Reportaż literacki</t>
  </si>
  <si>
    <t>Historia i kultura Europy Środkowo-Wschodniej</t>
  </si>
  <si>
    <t>Badania opinii publicznej</t>
  </si>
  <si>
    <t>System polityczny w Polsce</t>
  </si>
  <si>
    <t>Media wyznaniowe i religijne</t>
  </si>
  <si>
    <t>Esej</t>
  </si>
  <si>
    <t>Wywiad</t>
  </si>
  <si>
    <t>Kultura języka</t>
  </si>
  <si>
    <t>Debata dziennikarska</t>
  </si>
  <si>
    <t>Perswazja i manipulacja w mediach</t>
  </si>
  <si>
    <t>Teoria obrazu w mediach</t>
  </si>
  <si>
    <t>Analiza dyskursu medialnego</t>
  </si>
  <si>
    <t>Dziennikarstwo śledcze w dobie mediów cyfrowych</t>
  </si>
  <si>
    <t>Kompendium prawne dziennikarza śledczego</t>
  </si>
  <si>
    <t>Kwerenda i weryfikacja informacji</t>
  </si>
  <si>
    <t>Metody i organizacja pracy dziennikarza śledczego</t>
  </si>
  <si>
    <t xml:space="preserve">Etyka pracy dziennikarza śledczego </t>
  </si>
  <si>
    <t>Przemiany własnościowe i instytucjonalne w Polsce po 1989 roku</t>
  </si>
  <si>
    <t>Rola mediów tradycyjnych i nowych mediów w dialogu międzykulturowym</t>
  </si>
  <si>
    <t>Geografia historyczno-kulturowa</t>
  </si>
  <si>
    <t>Metody pracy korespondenta zagranicznego</t>
  </si>
  <si>
    <t>Nowoczesne technologie w pracy dziennikarza</t>
  </si>
  <si>
    <t>PR: teorie i metody</t>
  </si>
  <si>
    <t>Specyfika pracy dziennikarza w mediach cyfrowych</t>
  </si>
  <si>
    <t>Nurty dziennikarstwa nieprofesjonalnego</t>
  </si>
  <si>
    <t>Zarządzanie projektem</t>
  </si>
  <si>
    <t>Zarządzanie kryzysowe</t>
  </si>
  <si>
    <t>Zasady funkcjonowania mediów społecznościowych</t>
  </si>
  <si>
    <t>Dziennikarstwo modowe</t>
  </si>
  <si>
    <t>Dziennikarstwo lifestylowe</t>
  </si>
  <si>
    <t>Mistrzowie eseju</t>
  </si>
  <si>
    <t>Mistrzowie wywiadu</t>
  </si>
  <si>
    <t>The Characteristics of International Media</t>
  </si>
  <si>
    <r>
      <rPr>
        <sz val="10"/>
        <color indexed="8"/>
        <rFont val="Calibri"/>
        <family val="2"/>
      </rPr>
      <t>Szkolenie BHP (</t>
    </r>
    <r>
      <rPr>
        <i/>
        <sz val="10"/>
        <color indexed="8"/>
        <rFont val="Calibri"/>
        <family val="2"/>
      </rPr>
      <t>kurs e-learningowy</t>
    </r>
    <r>
      <rPr>
        <sz val="10"/>
        <color indexed="8"/>
        <rFont val="Calibri"/>
        <family val="2"/>
      </rPr>
      <t>)</t>
    </r>
  </si>
  <si>
    <t xml:space="preserve">Kultury mniejszości narodowych, etnicznych i wyznaniowych w Europie </t>
  </si>
  <si>
    <t xml:space="preserve">Dziennikarstwo polonijne </t>
  </si>
  <si>
    <t>Filozoficzny</t>
  </si>
  <si>
    <t>Kulturoznawstwa</t>
  </si>
  <si>
    <t>Dziennikarstwo i komunikacja społeczna</t>
  </si>
  <si>
    <t>ogólnoakademicki</t>
  </si>
  <si>
    <t>stacjonarne</t>
  </si>
  <si>
    <t>II stopnia</t>
  </si>
  <si>
    <t>P</t>
  </si>
  <si>
    <t>VI. MODUŁ PRAKTYK</t>
  </si>
  <si>
    <t>Współczesna literatura europejska</t>
  </si>
  <si>
    <t>Stosunki polityczne w Europie</t>
  </si>
  <si>
    <t>International Media on Central Europe</t>
  </si>
  <si>
    <t>Kontakty międzykulturowe: Zachód i świat Islamu</t>
  </si>
  <si>
    <t>Łącznie W:</t>
  </si>
  <si>
    <t>Łącznie I:</t>
  </si>
  <si>
    <t>Łącznie ECTS</t>
  </si>
  <si>
    <t>Ścieżka: Dziennikarstwo w mediach cyfrowych</t>
  </si>
  <si>
    <t>Ścieżka: Dziennikarstwo międzykulturowe</t>
  </si>
  <si>
    <t>Ścieżka: Dziennikarstwo śledcze</t>
  </si>
  <si>
    <t>Seminarium dyplomowe</t>
  </si>
  <si>
    <t>IV. MODUŁ: ŚCIEŻKA</t>
  </si>
  <si>
    <t>z</t>
  </si>
  <si>
    <t>Praktyka</t>
  </si>
  <si>
    <t>VII. MODUŁ UZUPEŁNIAJĄCY</t>
  </si>
  <si>
    <t xml:space="preserve">K </t>
  </si>
  <si>
    <t>Język obcy nowożytny z elementami translatorium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</si>
  <si>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2019/2020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</si>
</sst>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sz val="10"/>
      <color indexed="10"/>
      <name val="Calibri"/>
      <family val="2"/>
    </font>
    <font>
      <sz val="10"/>
      <color indexed="8"/>
      <name val="Czcionka tekstu podstawowego"/>
      <family val="2"/>
    </font>
    <font>
      <sz val="11"/>
      <name val="Calibri"/>
      <family val="2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zcionka tekstu podstawowego"/>
      <family val="2"/>
    </font>
    <font>
      <b/>
      <i/>
      <sz val="11"/>
      <color theme="1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8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58" fillId="34" borderId="0" xfId="0" applyFont="1" applyFill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0" fontId="33" fillId="34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34" fillId="34" borderId="0" xfId="0" applyFont="1" applyFill="1" applyAlignment="1" applyProtection="1">
      <alignment horizontal="left"/>
      <protection hidden="1"/>
    </xf>
    <xf numFmtId="0" fontId="35" fillId="34" borderId="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2" fillId="34" borderId="13" xfId="0" applyFont="1" applyFill="1" applyBorder="1" applyAlignment="1">
      <alignment/>
    </xf>
    <xf numFmtId="0" fontId="32" fillId="34" borderId="20" xfId="0" applyFont="1" applyFill="1" applyBorder="1" applyAlignment="1">
      <alignment/>
    </xf>
    <xf numFmtId="0" fontId="32" fillId="34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60" fillId="37" borderId="13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60" fillId="37" borderId="22" xfId="0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60" fillId="0" borderId="23" xfId="0" applyFont="1" applyBorder="1" applyAlignment="1">
      <alignment horizontal="center"/>
    </xf>
    <xf numFmtId="0" fontId="60" fillId="37" borderId="23" xfId="0" applyFont="1" applyFill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0" fillId="38" borderId="10" xfId="0" applyFont="1" applyFill="1" applyBorder="1" applyAlignment="1">
      <alignment/>
    </xf>
    <xf numFmtId="0" fontId="60" fillId="38" borderId="13" xfId="0" applyFont="1" applyFill="1" applyBorder="1" applyAlignment="1">
      <alignment/>
    </xf>
    <xf numFmtId="0" fontId="62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0" fillId="38" borderId="10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1" xfId="0" applyFont="1" applyFill="1" applyBorder="1" applyAlignment="1">
      <alignment horizontal="center"/>
    </xf>
    <xf numFmtId="0" fontId="60" fillId="38" borderId="12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0" fontId="63" fillId="38" borderId="15" xfId="0" applyFont="1" applyFill="1" applyBorder="1" applyAlignment="1">
      <alignment/>
    </xf>
    <xf numFmtId="0" fontId="60" fillId="0" borderId="13" xfId="0" applyFont="1" applyBorder="1" applyAlignment="1">
      <alignment/>
    </xf>
    <xf numFmtId="0" fontId="63" fillId="0" borderId="15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0" fillId="39" borderId="10" xfId="0" applyFont="1" applyFill="1" applyBorder="1" applyAlignment="1">
      <alignment horizontal="center"/>
    </xf>
    <xf numFmtId="0" fontId="60" fillId="39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30" fillId="35" borderId="2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60" fillId="39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center"/>
    </xf>
    <xf numFmtId="0" fontId="60" fillId="40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0" fillId="0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/>
    </xf>
    <xf numFmtId="0" fontId="60" fillId="36" borderId="10" xfId="0" applyFont="1" applyFill="1" applyBorder="1" applyAlignment="1">
      <alignment horizontal="center"/>
    </xf>
    <xf numFmtId="0" fontId="60" fillId="41" borderId="10" xfId="0" applyFont="1" applyFill="1" applyBorder="1" applyAlignment="1">
      <alignment horizontal="center"/>
    </xf>
    <xf numFmtId="0" fontId="60" fillId="4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0" fontId="7" fillId="42" borderId="30" xfId="0" applyFont="1" applyFill="1" applyBorder="1" applyAlignment="1">
      <alignment horizontal="center" vertical="center"/>
    </xf>
    <xf numFmtId="0" fontId="7" fillId="43" borderId="18" xfId="0" applyFont="1" applyFill="1" applyBorder="1" applyAlignment="1">
      <alignment horizontal="center"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0" fontId="7" fillId="45" borderId="18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center" vertical="center"/>
    </xf>
    <xf numFmtId="0" fontId="7" fillId="45" borderId="3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/>
    </xf>
    <xf numFmtId="0" fontId="4" fillId="38" borderId="15" xfId="0" applyFont="1" applyFill="1" applyBorder="1" applyAlignment="1">
      <alignment horizontal="left"/>
    </xf>
    <xf numFmtId="0" fontId="32" fillId="34" borderId="33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44" borderId="16" xfId="0" applyFont="1" applyFill="1" applyBorder="1" applyAlignment="1">
      <alignment horizontal="center" vertical="center"/>
    </xf>
    <xf numFmtId="0" fontId="7" fillId="44" borderId="34" xfId="0" applyFont="1" applyFill="1" applyBorder="1" applyAlignment="1">
      <alignment horizontal="center" vertical="center"/>
    </xf>
    <xf numFmtId="0" fontId="7" fillId="44" borderId="3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7" fillId="44" borderId="10" xfId="0" applyFont="1" applyFill="1" applyBorder="1" applyAlignment="1">
      <alignment horizontal="center" wrapText="1"/>
    </xf>
    <xf numFmtId="0" fontId="64" fillId="34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33" fillId="34" borderId="10" xfId="0" applyFont="1" applyFill="1" applyBorder="1" applyAlignment="1" applyProtection="1">
      <alignment horizontal="left"/>
      <protection hidden="1"/>
    </xf>
    <xf numFmtId="0" fontId="7" fillId="44" borderId="10" xfId="0" applyFont="1" applyFill="1" applyBorder="1" applyAlignment="1">
      <alignment horizontal="center" vertical="center" wrapText="1"/>
    </xf>
    <xf numFmtId="0" fontId="7" fillId="46" borderId="16" xfId="0" applyFont="1" applyFill="1" applyBorder="1" applyAlignment="1">
      <alignment horizontal="center" vertical="center"/>
    </xf>
    <xf numFmtId="0" fontId="7" fillId="46" borderId="34" xfId="0" applyFont="1" applyFill="1" applyBorder="1" applyAlignment="1">
      <alignment horizontal="center" vertical="center"/>
    </xf>
    <xf numFmtId="0" fontId="7" fillId="46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47" borderId="16" xfId="0" applyFont="1" applyFill="1" applyBorder="1" applyAlignment="1">
      <alignment horizontal="center" vertical="center"/>
    </xf>
    <xf numFmtId="0" fontId="7" fillId="47" borderId="34" xfId="0" applyFont="1" applyFill="1" applyBorder="1" applyAlignment="1">
      <alignment horizontal="center" vertical="center"/>
    </xf>
    <xf numFmtId="0" fontId="7" fillId="47" borderId="35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>
      <alignment horizontal="left"/>
    </xf>
    <xf numFmtId="0" fontId="7" fillId="34" borderId="13" xfId="0" applyFont="1" applyFill="1" applyBorder="1" applyAlignment="1" applyProtection="1">
      <alignment horizontal="left"/>
      <protection hidden="1"/>
    </xf>
    <xf numFmtId="0" fontId="7" fillId="34" borderId="20" xfId="0" applyFont="1" applyFill="1" applyBorder="1" applyAlignment="1" applyProtection="1">
      <alignment horizontal="left"/>
      <protection hidden="1"/>
    </xf>
    <xf numFmtId="0" fontId="7" fillId="34" borderId="15" xfId="0" applyFont="1" applyFill="1" applyBorder="1" applyAlignment="1" applyProtection="1">
      <alignment horizontal="left"/>
      <protection hidden="1"/>
    </xf>
    <xf numFmtId="0" fontId="33" fillId="34" borderId="13" xfId="0" applyFont="1" applyFill="1" applyBorder="1" applyAlignment="1" applyProtection="1">
      <alignment horizontal="center"/>
      <protection hidden="1"/>
    </xf>
    <xf numFmtId="0" fontId="33" fillId="34" borderId="15" xfId="0" applyFont="1" applyFill="1" applyBorder="1" applyAlignment="1" applyProtection="1">
      <alignment horizontal="center"/>
      <protection hidden="1"/>
    </xf>
    <xf numFmtId="0" fontId="7" fillId="45" borderId="16" xfId="0" applyFont="1" applyFill="1" applyBorder="1" applyAlignment="1">
      <alignment horizontal="center" vertical="center"/>
    </xf>
    <xf numFmtId="0" fontId="7" fillId="45" borderId="34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4" borderId="1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/>
    </xf>
    <xf numFmtId="0" fontId="33" fillId="34" borderId="0" xfId="0" applyFont="1" applyFill="1" applyBorder="1" applyAlignment="1" applyProtection="1">
      <alignment horizontal="left"/>
      <protection hidden="1"/>
    </xf>
    <xf numFmtId="0" fontId="33" fillId="34" borderId="10" xfId="0" applyFont="1" applyFill="1" applyBorder="1" applyAlignment="1" applyProtection="1">
      <alignment horizontal="left"/>
      <protection hidden="1" locked="0"/>
    </xf>
    <xf numFmtId="0" fontId="7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9"/>
  <sheetViews>
    <sheetView tabSelected="1" zoomScaleSheetLayoutView="70" workbookViewId="0" topLeftCell="A1">
      <selection activeCell="C8" sqref="C8:M8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6" width="4.59765625" style="4" customWidth="1"/>
    <col min="17" max="17" width="6.19921875" style="4" customWidth="1"/>
    <col min="18" max="18" width="7.19921875" style="4" customWidth="1"/>
    <col min="19" max="20" width="4.59765625" style="4" customWidth="1"/>
    <col min="21" max="21" width="6.5" style="4" customWidth="1"/>
    <col min="22" max="22" width="6.69921875" style="4" hidden="1" customWidth="1"/>
    <col min="23" max="23" width="4.59765625" style="4" hidden="1" customWidth="1"/>
    <col min="24" max="24" width="5.5" style="4" hidden="1" customWidth="1"/>
    <col min="25" max="25" width="5.8984375" style="4" hidden="1" customWidth="1"/>
    <col min="26" max="26" width="8" style="4" hidden="1" customWidth="1"/>
    <col min="27" max="32" width="4.59765625" style="4" hidden="1" customWidth="1"/>
    <col min="33" max="33" width="6.3984375" style="4" hidden="1" customWidth="1"/>
    <col min="34" max="34" width="9.3984375" style="2" bestFit="1" customWidth="1"/>
    <col min="35" max="35" width="9" style="2" customWidth="1"/>
    <col min="36" max="36" width="12.19921875" style="2" customWidth="1"/>
    <col min="37" max="16384" width="9" style="2" customWidth="1"/>
  </cols>
  <sheetData>
    <row r="1" spans="1:33" ht="14.25" customHeight="1">
      <c r="A1" s="233" t="s">
        <v>135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3" ht="14.25">
      <c r="A2" s="207" t="s">
        <v>44</v>
      </c>
      <c r="B2" s="207"/>
      <c r="C2" s="216" t="s">
        <v>110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9"/>
      <c r="O2" s="9"/>
      <c r="P2" s="12"/>
      <c r="Q2" s="11"/>
      <c r="R2" s="11"/>
      <c r="S2" s="9"/>
      <c r="T2" s="9"/>
      <c r="U2" s="9"/>
      <c r="V2" s="45"/>
      <c r="W2" s="45"/>
      <c r="X2" s="45"/>
      <c r="Y2" s="45"/>
      <c r="Z2" s="45"/>
      <c r="AA2" s="9"/>
      <c r="AB2" s="9"/>
      <c r="AC2" s="9"/>
      <c r="AD2" s="9"/>
      <c r="AE2" s="9"/>
      <c r="AF2" s="9"/>
      <c r="AG2" s="9"/>
    </row>
    <row r="3" spans="1:33" ht="14.25">
      <c r="A3" s="207" t="s">
        <v>45</v>
      </c>
      <c r="B3" s="207"/>
      <c r="C3" s="216" t="s">
        <v>111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9"/>
      <c r="O3" s="9"/>
      <c r="P3" s="11"/>
      <c r="Q3" s="11"/>
      <c r="R3" s="11"/>
      <c r="S3" s="9"/>
      <c r="T3" s="9"/>
      <c r="U3" s="9"/>
      <c r="V3" s="27"/>
      <c r="W3" s="27"/>
      <c r="X3" s="27"/>
      <c r="Y3" s="28"/>
      <c r="Z3" s="27"/>
      <c r="AA3" s="9"/>
      <c r="AB3" s="9"/>
      <c r="AC3" s="9"/>
      <c r="AD3" s="9"/>
      <c r="AE3" s="9"/>
      <c r="AF3" s="9"/>
      <c r="AG3" s="9"/>
    </row>
    <row r="4" spans="1:33" ht="14.25">
      <c r="A4" s="207" t="s">
        <v>0</v>
      </c>
      <c r="B4" s="207"/>
      <c r="C4" s="216" t="s">
        <v>112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11"/>
      <c r="O4" s="9"/>
      <c r="P4" s="13"/>
      <c r="Q4" s="11"/>
      <c r="R4" s="11"/>
      <c r="S4" s="9"/>
      <c r="T4" s="9"/>
      <c r="U4" s="9"/>
      <c r="V4" s="27"/>
      <c r="W4" s="27"/>
      <c r="X4" s="27"/>
      <c r="Y4" s="28"/>
      <c r="Z4" s="27"/>
      <c r="AA4" s="9"/>
      <c r="AB4" s="9"/>
      <c r="AC4" s="9"/>
      <c r="AD4" s="9"/>
      <c r="AE4" s="9"/>
      <c r="AF4" s="9"/>
      <c r="AG4" s="9"/>
    </row>
    <row r="5" spans="1:33" s="3" customFormat="1" ht="14.25">
      <c r="A5" s="234" t="s">
        <v>13</v>
      </c>
      <c r="B5" s="234"/>
      <c r="C5" s="235" t="s">
        <v>113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14"/>
      <c r="O5" s="15"/>
      <c r="P5" s="16"/>
      <c r="Q5" s="15"/>
      <c r="R5" s="14"/>
      <c r="S5" s="15"/>
      <c r="T5" s="15"/>
      <c r="U5" s="15"/>
      <c r="V5" s="27"/>
      <c r="W5" s="27"/>
      <c r="X5" s="27"/>
      <c r="Y5" s="28"/>
      <c r="Z5" s="27"/>
      <c r="AA5" s="15"/>
      <c r="AB5" s="15"/>
      <c r="AC5" s="15"/>
      <c r="AD5" s="15"/>
      <c r="AE5" s="15"/>
      <c r="AF5" s="15"/>
      <c r="AG5" s="15"/>
    </row>
    <row r="6" spans="1:33" ht="14.25">
      <c r="A6" s="207" t="s">
        <v>12</v>
      </c>
      <c r="B6" s="207"/>
      <c r="C6" s="216" t="s">
        <v>114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11"/>
      <c r="O6" s="9"/>
      <c r="P6" s="11"/>
      <c r="Q6" s="11"/>
      <c r="R6" s="11"/>
      <c r="S6" s="9"/>
      <c r="T6" s="9"/>
      <c r="U6" s="9"/>
      <c r="V6" s="27"/>
      <c r="W6" s="27"/>
      <c r="X6" s="27"/>
      <c r="Y6" s="28"/>
      <c r="Z6" s="27"/>
      <c r="AA6" s="9"/>
      <c r="AB6" s="9"/>
      <c r="AC6" s="9"/>
      <c r="AD6" s="9"/>
      <c r="AE6" s="9"/>
      <c r="AF6" s="9"/>
      <c r="AG6" s="9"/>
    </row>
    <row r="7" spans="1:33" ht="14.25">
      <c r="A7" s="207" t="s">
        <v>14</v>
      </c>
      <c r="B7" s="207"/>
      <c r="C7" s="216" t="s">
        <v>115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1"/>
      <c r="O7" s="199"/>
      <c r="P7" s="199"/>
      <c r="Q7" s="199"/>
      <c r="R7" s="199"/>
      <c r="S7" s="199"/>
      <c r="T7" s="199"/>
      <c r="U7" s="199"/>
      <c r="V7" s="27"/>
      <c r="W7" s="27"/>
      <c r="X7" s="27"/>
      <c r="Y7" s="28"/>
      <c r="Z7" s="27"/>
      <c r="AA7" s="9"/>
      <c r="AB7" s="9"/>
      <c r="AC7" s="9"/>
      <c r="AD7" s="9"/>
      <c r="AE7" s="9"/>
      <c r="AF7" s="9"/>
      <c r="AG7" s="9"/>
    </row>
    <row r="8" spans="1:33" ht="14.25">
      <c r="A8" s="207" t="s">
        <v>43</v>
      </c>
      <c r="B8" s="207"/>
      <c r="C8" s="218">
        <v>120</v>
      </c>
      <c r="D8" s="219"/>
      <c r="E8" s="219"/>
      <c r="F8" s="219"/>
      <c r="G8" s="219"/>
      <c r="H8" s="219"/>
      <c r="I8" s="219"/>
      <c r="J8" s="219"/>
      <c r="K8" s="219"/>
      <c r="L8" s="219"/>
      <c r="M8" s="220"/>
      <c r="N8" s="9"/>
      <c r="O8" s="199"/>
      <c r="P8" s="199"/>
      <c r="Q8" s="199"/>
      <c r="R8" s="199"/>
      <c r="S8" s="199"/>
      <c r="T8" s="199"/>
      <c r="U8" s="199"/>
      <c r="V8" s="27"/>
      <c r="W8" s="27"/>
      <c r="X8" s="27"/>
      <c r="Y8" s="28"/>
      <c r="Z8" s="27"/>
      <c r="AA8" s="9"/>
      <c r="AB8" s="9"/>
      <c r="AC8" s="9"/>
      <c r="AD8" s="9"/>
      <c r="AE8" s="9"/>
      <c r="AF8" s="9"/>
      <c r="AG8" s="9"/>
    </row>
    <row r="9" spans="1:33" ht="14.25">
      <c r="A9" s="207" t="s">
        <v>19</v>
      </c>
      <c r="B9" s="207"/>
      <c r="C9" s="216">
        <f>1119-50</f>
        <v>1069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11"/>
      <c r="O9" s="199"/>
      <c r="P9" s="199"/>
      <c r="Q9" s="199"/>
      <c r="R9" s="199"/>
      <c r="S9" s="199"/>
      <c r="T9" s="199"/>
      <c r="U9" s="199"/>
      <c r="V9" s="27"/>
      <c r="W9" s="27"/>
      <c r="X9" s="27"/>
      <c r="Y9" s="28"/>
      <c r="Z9" s="27"/>
      <c r="AA9" s="9"/>
      <c r="AB9" s="9"/>
      <c r="AC9" s="9"/>
      <c r="AD9" s="9"/>
      <c r="AE9" s="9"/>
      <c r="AF9" s="9"/>
      <c r="AG9" s="9"/>
    </row>
    <row r="10" spans="1:33" ht="14.25">
      <c r="A10" s="207" t="s">
        <v>18</v>
      </c>
      <c r="B10" s="207"/>
      <c r="C10" s="217">
        <v>1119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7"/>
      <c r="O10" s="199"/>
      <c r="P10" s="199"/>
      <c r="Q10" s="199"/>
      <c r="R10" s="199"/>
      <c r="S10" s="199"/>
      <c r="T10" s="199"/>
      <c r="U10" s="199"/>
      <c r="V10" s="27"/>
      <c r="W10" s="27"/>
      <c r="X10" s="27"/>
      <c r="Y10" s="28"/>
      <c r="Z10" s="27"/>
      <c r="AA10" s="9"/>
      <c r="AB10" s="9"/>
      <c r="AC10" s="9"/>
      <c r="AD10" s="9"/>
      <c r="AE10" s="9"/>
      <c r="AF10" s="9"/>
      <c r="AG10" s="9"/>
    </row>
    <row r="11" spans="1:33" s="1" customFormat="1" ht="14.25">
      <c r="A11" s="207" t="s">
        <v>23</v>
      </c>
      <c r="B11" s="207"/>
      <c r="C11" s="217">
        <f>H91</f>
        <v>3004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17"/>
      <c r="O11" s="9"/>
      <c r="P11" s="9"/>
      <c r="Q11" s="11"/>
      <c r="R11" s="11"/>
      <c r="S11" s="9"/>
      <c r="T11" s="9"/>
      <c r="U11" s="9"/>
      <c r="V11" s="27"/>
      <c r="W11" s="27"/>
      <c r="X11" s="27"/>
      <c r="Y11" s="28"/>
      <c r="Z11" s="27"/>
      <c r="AA11" s="9"/>
      <c r="AB11" s="9"/>
      <c r="AC11" s="9"/>
      <c r="AD11" s="9"/>
      <c r="AE11" s="9"/>
      <c r="AF11" s="9"/>
      <c r="AG11" s="9"/>
    </row>
    <row r="12" spans="1:33" ht="14.25">
      <c r="A12" s="46"/>
      <c r="B12" s="18"/>
      <c r="C12" s="10"/>
      <c r="D12" s="10"/>
      <c r="E12" s="10"/>
      <c r="F12" s="47"/>
      <c r="G12" s="47"/>
      <c r="H12" s="47"/>
      <c r="I12" s="48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27"/>
      <c r="W12" s="27"/>
      <c r="X12" s="27"/>
      <c r="Y12" s="28"/>
      <c r="Z12" s="27"/>
      <c r="AA12" s="9"/>
      <c r="AB12" s="9"/>
      <c r="AC12" s="9"/>
      <c r="AD12" s="9"/>
      <c r="AE12" s="9"/>
      <c r="AF12" s="9"/>
      <c r="AG12" s="9"/>
    </row>
    <row r="13" spans="1:33" ht="14.25">
      <c r="A13" s="221" t="s">
        <v>17</v>
      </c>
      <c r="B13" s="222"/>
      <c r="C13" s="20"/>
      <c r="D13" s="20"/>
      <c r="E13" s="20"/>
      <c r="F13" s="47"/>
      <c r="G13" s="47"/>
      <c r="H13" s="47"/>
      <c r="I13" s="48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49"/>
      <c r="W13" s="49"/>
      <c r="X13" s="49"/>
      <c r="Y13" s="49"/>
      <c r="Z13" s="49"/>
      <c r="AA13" s="21"/>
      <c r="AB13" s="21"/>
      <c r="AC13" s="21"/>
      <c r="AD13" s="21"/>
      <c r="AE13" s="21"/>
      <c r="AF13" s="21"/>
      <c r="AG13" s="21"/>
    </row>
    <row r="14" spans="1:33" ht="14.25">
      <c r="A14" s="232" t="s">
        <v>36</v>
      </c>
      <c r="B14" s="232"/>
      <c r="C14" s="73" t="s">
        <v>33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</row>
    <row r="15" spans="1:33" ht="14.25">
      <c r="A15" s="232" t="s">
        <v>37</v>
      </c>
      <c r="B15" s="232"/>
      <c r="C15" s="73" t="s">
        <v>34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</row>
    <row r="16" spans="1:33" ht="14.25">
      <c r="A16" s="232" t="s">
        <v>38</v>
      </c>
      <c r="B16" s="232"/>
      <c r="C16" s="73" t="s">
        <v>35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ht="15" thickBot="1">
      <c r="A17" s="30"/>
      <c r="B17" s="11"/>
      <c r="C17" s="184"/>
      <c r="D17" s="184"/>
      <c r="E17" s="184"/>
      <c r="F17" s="184"/>
      <c r="G17" s="184"/>
      <c r="H17" s="184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s="4" customFormat="1" ht="27.75" customHeight="1" thickBot="1">
      <c r="A18" s="227" t="s">
        <v>3</v>
      </c>
      <c r="B18" s="230" t="s">
        <v>25</v>
      </c>
      <c r="C18" s="186" t="s">
        <v>16</v>
      </c>
      <c r="D18" s="186" t="s">
        <v>20</v>
      </c>
      <c r="E18" s="186" t="s">
        <v>11</v>
      </c>
      <c r="F18" s="198" t="s">
        <v>22</v>
      </c>
      <c r="G18" s="198"/>
      <c r="H18" s="208" t="s">
        <v>24</v>
      </c>
      <c r="I18" s="231" t="s">
        <v>1</v>
      </c>
      <c r="J18" s="200" t="s">
        <v>4</v>
      </c>
      <c r="K18" s="201"/>
      <c r="L18" s="201"/>
      <c r="M18" s="201"/>
      <c r="N18" s="201"/>
      <c r="O18" s="202"/>
      <c r="P18" s="200" t="s">
        <v>8</v>
      </c>
      <c r="Q18" s="201"/>
      <c r="R18" s="201"/>
      <c r="S18" s="201"/>
      <c r="T18" s="201"/>
      <c r="U18" s="212"/>
      <c r="V18" s="168" t="s">
        <v>27</v>
      </c>
      <c r="W18" s="169"/>
      <c r="X18" s="169"/>
      <c r="Y18" s="169"/>
      <c r="Z18" s="169"/>
      <c r="AA18" s="170"/>
      <c r="AB18" s="168" t="s">
        <v>28</v>
      </c>
      <c r="AC18" s="169"/>
      <c r="AD18" s="169"/>
      <c r="AE18" s="169"/>
      <c r="AF18" s="169"/>
      <c r="AG18" s="170"/>
    </row>
    <row r="19" spans="1:33" s="4" customFormat="1" ht="15" thickBot="1">
      <c r="A19" s="228"/>
      <c r="B19" s="230"/>
      <c r="C19" s="186"/>
      <c r="D19" s="186"/>
      <c r="E19" s="186"/>
      <c r="F19" s="208" t="s">
        <v>26</v>
      </c>
      <c r="G19" s="208" t="s">
        <v>15</v>
      </c>
      <c r="H19" s="208"/>
      <c r="I19" s="231"/>
      <c r="J19" s="209" t="s">
        <v>5</v>
      </c>
      <c r="K19" s="210"/>
      <c r="L19" s="211"/>
      <c r="M19" s="213" t="s">
        <v>7</v>
      </c>
      <c r="N19" s="214"/>
      <c r="O19" s="215"/>
      <c r="P19" s="223" t="s">
        <v>9</v>
      </c>
      <c r="Q19" s="224"/>
      <c r="R19" s="225"/>
      <c r="S19" s="190" t="s">
        <v>10</v>
      </c>
      <c r="T19" s="191"/>
      <c r="U19" s="192"/>
      <c r="V19" s="165" t="s">
        <v>29</v>
      </c>
      <c r="W19" s="166"/>
      <c r="X19" s="167"/>
      <c r="Y19" s="162" t="s">
        <v>30</v>
      </c>
      <c r="Z19" s="163"/>
      <c r="AA19" s="164"/>
      <c r="AB19" s="159" t="s">
        <v>31</v>
      </c>
      <c r="AC19" s="160"/>
      <c r="AD19" s="161"/>
      <c r="AE19" s="156" t="s">
        <v>32</v>
      </c>
      <c r="AF19" s="157"/>
      <c r="AG19" s="158"/>
    </row>
    <row r="20" spans="1:33" s="4" customFormat="1" ht="14.25">
      <c r="A20" s="228"/>
      <c r="B20" s="230"/>
      <c r="C20" s="186"/>
      <c r="D20" s="186"/>
      <c r="E20" s="186"/>
      <c r="F20" s="208"/>
      <c r="G20" s="208"/>
      <c r="H20" s="208"/>
      <c r="I20" s="231"/>
      <c r="J20" s="197" t="s">
        <v>2</v>
      </c>
      <c r="K20" s="31" t="s">
        <v>6</v>
      </c>
      <c r="L20" s="154" t="s">
        <v>1</v>
      </c>
      <c r="M20" s="197" t="s">
        <v>2</v>
      </c>
      <c r="N20" s="31" t="s">
        <v>6</v>
      </c>
      <c r="O20" s="154" t="s">
        <v>1</v>
      </c>
      <c r="P20" s="197" t="s">
        <v>2</v>
      </c>
      <c r="Q20" s="31" t="s">
        <v>6</v>
      </c>
      <c r="R20" s="179" t="s">
        <v>1</v>
      </c>
      <c r="S20" s="197" t="s">
        <v>2</v>
      </c>
      <c r="T20" s="31" t="s">
        <v>6</v>
      </c>
      <c r="U20" s="154" t="s">
        <v>1</v>
      </c>
      <c r="V20" s="196" t="s">
        <v>2</v>
      </c>
      <c r="W20" s="31" t="s">
        <v>6</v>
      </c>
      <c r="X20" s="171" t="s">
        <v>1</v>
      </c>
      <c r="Y20" s="196" t="s">
        <v>2</v>
      </c>
      <c r="Z20" s="31" t="s">
        <v>6</v>
      </c>
      <c r="AA20" s="171" t="s">
        <v>1</v>
      </c>
      <c r="AB20" s="196" t="s">
        <v>2</v>
      </c>
      <c r="AC20" s="31" t="s">
        <v>6</v>
      </c>
      <c r="AD20" s="171" t="s">
        <v>1</v>
      </c>
      <c r="AE20" s="196" t="s">
        <v>2</v>
      </c>
      <c r="AF20" s="31" t="s">
        <v>6</v>
      </c>
      <c r="AG20" s="171" t="s">
        <v>1</v>
      </c>
    </row>
    <row r="21" spans="1:33" s="4" customFormat="1" ht="14.25">
      <c r="A21" s="229"/>
      <c r="B21" s="230"/>
      <c r="C21" s="186"/>
      <c r="D21" s="186"/>
      <c r="E21" s="186"/>
      <c r="F21" s="208"/>
      <c r="G21" s="208"/>
      <c r="H21" s="208"/>
      <c r="I21" s="231"/>
      <c r="J21" s="226"/>
      <c r="K21" s="29" t="s">
        <v>21</v>
      </c>
      <c r="L21" s="155"/>
      <c r="M21" s="226"/>
      <c r="N21" s="29" t="s">
        <v>21</v>
      </c>
      <c r="O21" s="155"/>
      <c r="P21" s="226"/>
      <c r="Q21" s="29" t="s">
        <v>21</v>
      </c>
      <c r="R21" s="180"/>
      <c r="S21" s="226"/>
      <c r="T21" s="29" t="s">
        <v>21</v>
      </c>
      <c r="U21" s="155"/>
      <c r="V21" s="197"/>
      <c r="W21" s="29" t="s">
        <v>21</v>
      </c>
      <c r="X21" s="154"/>
      <c r="Y21" s="197"/>
      <c r="Z21" s="29" t="s">
        <v>21</v>
      </c>
      <c r="AA21" s="154"/>
      <c r="AB21" s="197"/>
      <c r="AC21" s="29" t="s">
        <v>21</v>
      </c>
      <c r="AD21" s="154"/>
      <c r="AE21" s="197"/>
      <c r="AF21" s="29" t="s">
        <v>21</v>
      </c>
      <c r="AG21" s="154"/>
    </row>
    <row r="22" spans="1:33" s="4" customFormat="1" ht="14.25">
      <c r="A22" s="193" t="s">
        <v>40</v>
      </c>
      <c r="B22" s="194"/>
      <c r="C22" s="194"/>
      <c r="D22" s="194"/>
      <c r="E22" s="195"/>
      <c r="F22" s="6">
        <f aca="true" t="shared" si="0" ref="F22:AG22">SUM(F23:F24)</f>
        <v>30</v>
      </c>
      <c r="G22" s="6">
        <f t="shared" si="0"/>
        <v>0</v>
      </c>
      <c r="H22" s="6">
        <f t="shared" si="0"/>
        <v>100</v>
      </c>
      <c r="I22" s="24">
        <f t="shared" si="0"/>
        <v>4</v>
      </c>
      <c r="J22" s="7">
        <f t="shared" si="0"/>
        <v>30</v>
      </c>
      <c r="K22" s="6">
        <f t="shared" si="0"/>
        <v>0</v>
      </c>
      <c r="L22" s="8">
        <f t="shared" si="0"/>
        <v>4</v>
      </c>
      <c r="M22" s="7">
        <f t="shared" si="0"/>
        <v>0</v>
      </c>
      <c r="N22" s="6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  <c r="V22" s="8">
        <f t="shared" si="0"/>
        <v>0</v>
      </c>
      <c r="W22" s="8">
        <f t="shared" si="0"/>
        <v>0</v>
      </c>
      <c r="X22" s="8">
        <f t="shared" si="0"/>
        <v>0</v>
      </c>
      <c r="Y22" s="8">
        <f t="shared" si="0"/>
        <v>0</v>
      </c>
      <c r="Z22" s="8">
        <f t="shared" si="0"/>
        <v>0</v>
      </c>
      <c r="AA22" s="8">
        <f t="shared" si="0"/>
        <v>0</v>
      </c>
      <c r="AB22" s="8">
        <f t="shared" si="0"/>
        <v>0</v>
      </c>
      <c r="AC22" s="8">
        <f t="shared" si="0"/>
        <v>0</v>
      </c>
      <c r="AD22" s="8">
        <f t="shared" si="0"/>
        <v>0</v>
      </c>
      <c r="AE22" s="8">
        <f t="shared" si="0"/>
        <v>0</v>
      </c>
      <c r="AF22" s="8">
        <f t="shared" si="0"/>
        <v>0</v>
      </c>
      <c r="AG22" s="8">
        <f t="shared" si="0"/>
        <v>0</v>
      </c>
    </row>
    <row r="23" spans="1:21" ht="14.25">
      <c r="A23" s="85">
        <v>1</v>
      </c>
      <c r="B23" s="86" t="s">
        <v>60</v>
      </c>
      <c r="C23" s="87" t="s">
        <v>46</v>
      </c>
      <c r="D23" s="87" t="s">
        <v>46</v>
      </c>
      <c r="E23" s="87" t="s">
        <v>47</v>
      </c>
      <c r="F23" s="88">
        <v>15</v>
      </c>
      <c r="G23" s="89">
        <v>0</v>
      </c>
      <c r="H23" s="89">
        <v>50</v>
      </c>
      <c r="I23" s="89">
        <v>2</v>
      </c>
      <c r="J23" s="90">
        <v>15</v>
      </c>
      <c r="K23" s="87"/>
      <c r="L23" s="91">
        <v>2</v>
      </c>
      <c r="M23" s="90"/>
      <c r="N23" s="87"/>
      <c r="O23" s="92"/>
      <c r="P23" s="90"/>
      <c r="Q23" s="87"/>
      <c r="R23" s="92"/>
      <c r="S23" s="93"/>
      <c r="T23" s="87"/>
      <c r="U23" s="92"/>
    </row>
    <row r="24" spans="1:21" ht="14.25" customHeight="1">
      <c r="A24" s="85">
        <v>2</v>
      </c>
      <c r="B24" s="86" t="s">
        <v>61</v>
      </c>
      <c r="C24" s="87" t="s">
        <v>46</v>
      </c>
      <c r="D24" s="87" t="s">
        <v>46</v>
      </c>
      <c r="E24" s="87" t="s">
        <v>47</v>
      </c>
      <c r="F24" s="94">
        <v>15</v>
      </c>
      <c r="G24" s="95">
        <v>0</v>
      </c>
      <c r="H24" s="95">
        <v>50</v>
      </c>
      <c r="I24" s="89">
        <v>2</v>
      </c>
      <c r="J24" s="90">
        <v>15</v>
      </c>
      <c r="K24" s="96"/>
      <c r="L24" s="97">
        <v>2</v>
      </c>
      <c r="M24" s="90"/>
      <c r="N24" s="87"/>
      <c r="O24" s="92"/>
      <c r="P24" s="90"/>
      <c r="Q24" s="87"/>
      <c r="R24" s="92"/>
      <c r="S24" s="93"/>
      <c r="T24" s="87"/>
      <c r="U24" s="87"/>
    </row>
    <row r="25" spans="1:33" s="53" customFormat="1" ht="14.25">
      <c r="A25" s="187" t="s">
        <v>39</v>
      </c>
      <c r="B25" s="188"/>
      <c r="C25" s="188"/>
      <c r="D25" s="188"/>
      <c r="E25" s="189"/>
      <c r="F25" s="38">
        <f aca="true" t="shared" si="1" ref="F25:AG25">SUM(F26:F26)</f>
        <v>90</v>
      </c>
      <c r="G25" s="38">
        <f t="shared" si="1"/>
        <v>90</v>
      </c>
      <c r="H25" s="38">
        <f t="shared" si="1"/>
        <v>500</v>
      </c>
      <c r="I25" s="40">
        <f t="shared" si="1"/>
        <v>20</v>
      </c>
      <c r="J25" s="37">
        <f t="shared" si="1"/>
        <v>0</v>
      </c>
      <c r="K25" s="38">
        <f t="shared" si="1"/>
        <v>0</v>
      </c>
      <c r="L25" s="39">
        <f t="shared" si="1"/>
        <v>0</v>
      </c>
      <c r="M25" s="37">
        <f t="shared" si="1"/>
        <v>0</v>
      </c>
      <c r="N25" s="38">
        <f t="shared" si="1"/>
        <v>30</v>
      </c>
      <c r="O25" s="39">
        <f t="shared" si="1"/>
        <v>4</v>
      </c>
      <c r="P25" s="37">
        <f t="shared" si="1"/>
        <v>0</v>
      </c>
      <c r="Q25" s="38">
        <f t="shared" si="1"/>
        <v>30</v>
      </c>
      <c r="R25" s="40">
        <f t="shared" si="1"/>
        <v>4</v>
      </c>
      <c r="S25" s="37">
        <f t="shared" si="1"/>
        <v>0</v>
      </c>
      <c r="T25" s="38">
        <f t="shared" si="1"/>
        <v>30</v>
      </c>
      <c r="U25" s="38">
        <f t="shared" si="1"/>
        <v>12</v>
      </c>
      <c r="V25" s="41">
        <f t="shared" si="1"/>
        <v>0</v>
      </c>
      <c r="W25" s="38">
        <f t="shared" si="1"/>
        <v>0</v>
      </c>
      <c r="X25" s="40">
        <f t="shared" si="1"/>
        <v>0</v>
      </c>
      <c r="Y25" s="37">
        <f t="shared" si="1"/>
        <v>0</v>
      </c>
      <c r="Z25" s="38">
        <f t="shared" si="1"/>
        <v>0</v>
      </c>
      <c r="AA25" s="39">
        <f t="shared" si="1"/>
        <v>0</v>
      </c>
      <c r="AB25" s="41">
        <f t="shared" si="1"/>
        <v>0</v>
      </c>
      <c r="AC25" s="38">
        <f t="shared" si="1"/>
        <v>0</v>
      </c>
      <c r="AD25" s="40">
        <f t="shared" si="1"/>
        <v>0</v>
      </c>
      <c r="AE25" s="37">
        <f t="shared" si="1"/>
        <v>0</v>
      </c>
      <c r="AF25" s="38">
        <f t="shared" si="1"/>
        <v>0</v>
      </c>
      <c r="AG25" s="39">
        <f t="shared" si="1"/>
        <v>0</v>
      </c>
    </row>
    <row r="26" spans="1:21" ht="14.25">
      <c r="A26" s="85">
        <v>3</v>
      </c>
      <c r="B26" s="86" t="s">
        <v>128</v>
      </c>
      <c r="C26" s="87" t="s">
        <v>50</v>
      </c>
      <c r="D26" s="87" t="s">
        <v>51</v>
      </c>
      <c r="E26" s="87" t="s">
        <v>52</v>
      </c>
      <c r="F26" s="88">
        <v>90</v>
      </c>
      <c r="G26" s="89">
        <v>90</v>
      </c>
      <c r="H26" s="89">
        <v>500</v>
      </c>
      <c r="I26" s="89">
        <v>20</v>
      </c>
      <c r="J26" s="90"/>
      <c r="K26" s="87"/>
      <c r="L26" s="92"/>
      <c r="M26" s="93"/>
      <c r="N26" s="87">
        <v>30</v>
      </c>
      <c r="O26" s="92">
        <v>4</v>
      </c>
      <c r="P26" s="93"/>
      <c r="Q26" s="87">
        <v>30</v>
      </c>
      <c r="R26" s="92">
        <v>4</v>
      </c>
      <c r="S26" s="93"/>
      <c r="T26" s="87">
        <v>30</v>
      </c>
      <c r="U26" s="87">
        <v>12</v>
      </c>
    </row>
    <row r="27" spans="1:36" s="53" customFormat="1" ht="14.25">
      <c r="A27" s="178" t="s">
        <v>53</v>
      </c>
      <c r="B27" s="178"/>
      <c r="C27" s="178"/>
      <c r="D27" s="178"/>
      <c r="E27" s="178"/>
      <c r="F27" s="83">
        <f aca="true" t="shared" si="2" ref="F27:AG27">SUM(F28:F51)</f>
        <v>645</v>
      </c>
      <c r="G27" s="83">
        <f t="shared" si="2"/>
        <v>210</v>
      </c>
      <c r="H27" s="83">
        <f t="shared" si="2"/>
        <v>1650</v>
      </c>
      <c r="I27" s="82">
        <f t="shared" si="2"/>
        <v>66</v>
      </c>
      <c r="J27" s="84">
        <f t="shared" si="2"/>
        <v>210</v>
      </c>
      <c r="K27" s="84">
        <f aca="true" t="shared" si="3" ref="K27:U27">SUM(K28:K51)</f>
        <v>30</v>
      </c>
      <c r="L27" s="84">
        <f t="shared" si="3"/>
        <v>24</v>
      </c>
      <c r="M27" s="84">
        <f t="shared" si="3"/>
        <v>135</v>
      </c>
      <c r="N27" s="84">
        <f t="shared" si="3"/>
        <v>45</v>
      </c>
      <c r="O27" s="84">
        <f t="shared" si="3"/>
        <v>18</v>
      </c>
      <c r="P27" s="84">
        <f t="shared" si="3"/>
        <v>90</v>
      </c>
      <c r="Q27" s="84">
        <f t="shared" si="3"/>
        <v>60</v>
      </c>
      <c r="R27" s="84">
        <f t="shared" si="3"/>
        <v>16</v>
      </c>
      <c r="S27" s="84">
        <f t="shared" si="3"/>
        <v>0</v>
      </c>
      <c r="T27" s="84">
        <f t="shared" si="3"/>
        <v>75</v>
      </c>
      <c r="U27" s="84">
        <f t="shared" si="3"/>
        <v>8</v>
      </c>
      <c r="V27" s="36">
        <f t="shared" si="2"/>
        <v>0</v>
      </c>
      <c r="W27" s="33">
        <f t="shared" si="2"/>
        <v>0</v>
      </c>
      <c r="X27" s="35">
        <f t="shared" si="2"/>
        <v>0</v>
      </c>
      <c r="Y27" s="32">
        <f t="shared" si="2"/>
        <v>0</v>
      </c>
      <c r="Z27" s="33">
        <f t="shared" si="2"/>
        <v>0</v>
      </c>
      <c r="AA27" s="34">
        <f t="shared" si="2"/>
        <v>0</v>
      </c>
      <c r="AB27" s="36">
        <f t="shared" si="2"/>
        <v>0</v>
      </c>
      <c r="AC27" s="33">
        <f t="shared" si="2"/>
        <v>0</v>
      </c>
      <c r="AD27" s="35">
        <f t="shared" si="2"/>
        <v>0</v>
      </c>
      <c r="AE27" s="32">
        <f t="shared" si="2"/>
        <v>0</v>
      </c>
      <c r="AF27" s="33">
        <f t="shared" si="2"/>
        <v>0</v>
      </c>
      <c r="AG27" s="34">
        <f t="shared" si="2"/>
        <v>0</v>
      </c>
      <c r="AH27" s="43"/>
      <c r="AI27" s="43"/>
      <c r="AJ27" s="43"/>
    </row>
    <row r="28" spans="1:21" ht="14.25">
      <c r="A28" s="85">
        <v>4</v>
      </c>
      <c r="B28" s="86" t="s">
        <v>62</v>
      </c>
      <c r="C28" s="87" t="s">
        <v>46</v>
      </c>
      <c r="D28" s="87" t="s">
        <v>46</v>
      </c>
      <c r="E28" s="87" t="s">
        <v>47</v>
      </c>
      <c r="F28" s="88">
        <v>30</v>
      </c>
      <c r="G28" s="89">
        <v>0</v>
      </c>
      <c r="H28" s="89">
        <v>75</v>
      </c>
      <c r="I28" s="89">
        <v>3</v>
      </c>
      <c r="J28" s="98">
        <v>30</v>
      </c>
      <c r="K28" s="87"/>
      <c r="L28" s="91">
        <v>3</v>
      </c>
      <c r="M28" s="90"/>
      <c r="N28" s="87"/>
      <c r="O28" s="92"/>
      <c r="P28" s="99"/>
      <c r="Q28" s="87"/>
      <c r="R28" s="92"/>
      <c r="S28" s="93"/>
      <c r="T28" s="87"/>
      <c r="U28" s="92"/>
    </row>
    <row r="29" spans="1:21" ht="14.25">
      <c r="A29" s="85">
        <v>5</v>
      </c>
      <c r="B29" s="85" t="s">
        <v>63</v>
      </c>
      <c r="C29" s="96" t="s">
        <v>46</v>
      </c>
      <c r="D29" s="96" t="s">
        <v>46</v>
      </c>
      <c r="E29" s="87" t="s">
        <v>47</v>
      </c>
      <c r="F29" s="88">
        <v>30</v>
      </c>
      <c r="G29" s="89">
        <v>0</v>
      </c>
      <c r="H29" s="89">
        <v>75</v>
      </c>
      <c r="I29" s="89">
        <v>3</v>
      </c>
      <c r="J29" s="90">
        <v>30</v>
      </c>
      <c r="K29" s="87"/>
      <c r="L29" s="97">
        <v>3</v>
      </c>
      <c r="M29" s="100"/>
      <c r="N29" s="91"/>
      <c r="O29" s="92"/>
      <c r="P29" s="100"/>
      <c r="Q29" s="91"/>
      <c r="R29" s="92"/>
      <c r="S29" s="101"/>
      <c r="T29" s="91"/>
      <c r="U29" s="92"/>
    </row>
    <row r="30" spans="1:21" ht="14.25">
      <c r="A30" s="85">
        <v>6</v>
      </c>
      <c r="B30" s="86" t="s">
        <v>64</v>
      </c>
      <c r="C30" s="87" t="s">
        <v>46</v>
      </c>
      <c r="D30" s="87" t="s">
        <v>46</v>
      </c>
      <c r="E30" s="87" t="s">
        <v>47</v>
      </c>
      <c r="F30" s="88">
        <v>30</v>
      </c>
      <c r="G30" s="89">
        <v>0</v>
      </c>
      <c r="H30" s="89">
        <v>75</v>
      </c>
      <c r="I30" s="89">
        <v>3</v>
      </c>
      <c r="J30" s="90">
        <v>30</v>
      </c>
      <c r="K30" s="87"/>
      <c r="L30" s="91">
        <v>3</v>
      </c>
      <c r="M30" s="100"/>
      <c r="N30" s="91"/>
      <c r="O30" s="92"/>
      <c r="P30" s="100"/>
      <c r="Q30" s="91"/>
      <c r="R30" s="92"/>
      <c r="S30" s="101"/>
      <c r="T30" s="91"/>
      <c r="U30" s="92"/>
    </row>
    <row r="31" spans="1:21" ht="14.25">
      <c r="A31" s="85">
        <v>7</v>
      </c>
      <c r="B31" s="86" t="s">
        <v>65</v>
      </c>
      <c r="C31" s="87" t="s">
        <v>46</v>
      </c>
      <c r="D31" s="87" t="s">
        <v>46</v>
      </c>
      <c r="E31" s="87" t="s">
        <v>66</v>
      </c>
      <c r="F31" s="94">
        <v>90</v>
      </c>
      <c r="G31" s="95">
        <v>30</v>
      </c>
      <c r="H31" s="95">
        <v>200</v>
      </c>
      <c r="I31" s="89">
        <v>8</v>
      </c>
      <c r="J31" s="90">
        <v>30</v>
      </c>
      <c r="K31" s="87">
        <v>15</v>
      </c>
      <c r="L31" s="91">
        <v>4</v>
      </c>
      <c r="M31" s="98">
        <v>30</v>
      </c>
      <c r="N31" s="96">
        <v>15</v>
      </c>
      <c r="O31" s="92">
        <v>4</v>
      </c>
      <c r="P31" s="100"/>
      <c r="Q31" s="91"/>
      <c r="R31" s="92"/>
      <c r="S31" s="101"/>
      <c r="T31" s="91"/>
      <c r="U31" s="92"/>
    </row>
    <row r="32" spans="1:21" ht="14.25">
      <c r="A32" s="85">
        <v>8</v>
      </c>
      <c r="B32" s="86" t="s">
        <v>67</v>
      </c>
      <c r="C32" s="87" t="s">
        <v>46</v>
      </c>
      <c r="D32" s="87" t="s">
        <v>46</v>
      </c>
      <c r="E32" s="87" t="s">
        <v>47</v>
      </c>
      <c r="F32" s="88">
        <v>30</v>
      </c>
      <c r="G32" s="89">
        <v>0</v>
      </c>
      <c r="H32" s="89">
        <v>75</v>
      </c>
      <c r="I32" s="89">
        <v>3</v>
      </c>
      <c r="J32" s="90">
        <v>30</v>
      </c>
      <c r="K32" s="87"/>
      <c r="L32" s="91">
        <v>3</v>
      </c>
      <c r="M32" s="90"/>
      <c r="N32" s="87"/>
      <c r="O32" s="92"/>
      <c r="P32" s="100"/>
      <c r="Q32" s="91"/>
      <c r="R32" s="92"/>
      <c r="S32" s="101"/>
      <c r="T32" s="91"/>
      <c r="U32" s="92"/>
    </row>
    <row r="33" spans="1:21" ht="14.25">
      <c r="A33" s="85">
        <v>9</v>
      </c>
      <c r="B33" s="86" t="s">
        <v>68</v>
      </c>
      <c r="C33" s="102" t="s">
        <v>46</v>
      </c>
      <c r="D33" s="102" t="s">
        <v>46</v>
      </c>
      <c r="E33" s="87" t="s">
        <v>47</v>
      </c>
      <c r="F33" s="88">
        <v>15</v>
      </c>
      <c r="G33" s="89">
        <v>0</v>
      </c>
      <c r="H33" s="89">
        <v>50</v>
      </c>
      <c r="I33" s="89">
        <v>2</v>
      </c>
      <c r="J33" s="90">
        <v>15</v>
      </c>
      <c r="K33" s="87"/>
      <c r="L33" s="91">
        <v>2</v>
      </c>
      <c r="M33" s="90"/>
      <c r="N33" s="87"/>
      <c r="O33" s="92"/>
      <c r="P33" s="100"/>
      <c r="Q33" s="91"/>
      <c r="R33" s="92"/>
      <c r="S33" s="101"/>
      <c r="T33" s="91"/>
      <c r="U33" s="92"/>
    </row>
    <row r="34" spans="1:21" ht="14.25">
      <c r="A34" s="85">
        <v>10</v>
      </c>
      <c r="B34" s="86" t="s">
        <v>69</v>
      </c>
      <c r="C34" s="102" t="s">
        <v>46</v>
      </c>
      <c r="D34" s="102" t="s">
        <v>46</v>
      </c>
      <c r="E34" s="87" t="s">
        <v>47</v>
      </c>
      <c r="F34" s="88">
        <v>15</v>
      </c>
      <c r="G34" s="89">
        <v>0</v>
      </c>
      <c r="H34" s="89">
        <v>50</v>
      </c>
      <c r="I34" s="89">
        <v>2</v>
      </c>
      <c r="J34" s="90">
        <v>15</v>
      </c>
      <c r="K34" s="87"/>
      <c r="L34" s="91">
        <v>2</v>
      </c>
      <c r="M34" s="90"/>
      <c r="N34" s="87"/>
      <c r="O34" s="92"/>
      <c r="P34" s="100"/>
      <c r="Q34" s="91"/>
      <c r="R34" s="92"/>
      <c r="S34" s="101"/>
      <c r="T34" s="91"/>
      <c r="U34" s="92"/>
    </row>
    <row r="35" spans="1:21" ht="14.25">
      <c r="A35" s="85">
        <v>11</v>
      </c>
      <c r="B35" s="86" t="s">
        <v>70</v>
      </c>
      <c r="C35" s="87" t="s">
        <v>46</v>
      </c>
      <c r="D35" s="87" t="s">
        <v>46</v>
      </c>
      <c r="E35" s="87" t="s">
        <v>47</v>
      </c>
      <c r="F35" s="88">
        <v>45</v>
      </c>
      <c r="G35" s="89">
        <v>15</v>
      </c>
      <c r="H35" s="89">
        <v>100</v>
      </c>
      <c r="I35" s="89">
        <v>4</v>
      </c>
      <c r="J35" s="90">
        <v>30</v>
      </c>
      <c r="K35" s="87">
        <v>15</v>
      </c>
      <c r="L35" s="91">
        <v>4</v>
      </c>
      <c r="M35" s="90"/>
      <c r="N35" s="87"/>
      <c r="O35" s="92"/>
      <c r="P35" s="90"/>
      <c r="Q35" s="87"/>
      <c r="R35" s="92"/>
      <c r="S35" s="93"/>
      <c r="T35" s="87"/>
      <c r="U35" s="92"/>
    </row>
    <row r="36" spans="1:21" ht="14.25">
      <c r="A36" s="85">
        <v>12</v>
      </c>
      <c r="B36" s="86" t="s">
        <v>71</v>
      </c>
      <c r="C36" s="87" t="s">
        <v>46</v>
      </c>
      <c r="D36" s="87" t="s">
        <v>46</v>
      </c>
      <c r="E36" s="96" t="s">
        <v>48</v>
      </c>
      <c r="F36" s="88">
        <v>30</v>
      </c>
      <c r="G36" s="103">
        <v>30</v>
      </c>
      <c r="H36" s="103">
        <v>75</v>
      </c>
      <c r="I36" s="103">
        <v>3</v>
      </c>
      <c r="J36" s="90"/>
      <c r="K36" s="87"/>
      <c r="L36" s="91"/>
      <c r="M36" s="90"/>
      <c r="N36" s="96">
        <v>30</v>
      </c>
      <c r="O36" s="92">
        <v>3</v>
      </c>
      <c r="P36" s="90"/>
      <c r="Q36" s="87"/>
      <c r="R36" s="92"/>
      <c r="S36" s="93"/>
      <c r="T36" s="87"/>
      <c r="U36" s="92"/>
    </row>
    <row r="37" spans="1:21" ht="14.25">
      <c r="A37" s="85">
        <v>13</v>
      </c>
      <c r="B37" s="104" t="s">
        <v>72</v>
      </c>
      <c r="C37" s="105" t="s">
        <v>46</v>
      </c>
      <c r="D37" s="105" t="s">
        <v>46</v>
      </c>
      <c r="E37" s="105" t="s">
        <v>47</v>
      </c>
      <c r="F37" s="106">
        <v>15</v>
      </c>
      <c r="G37" s="103">
        <v>0</v>
      </c>
      <c r="H37" s="103">
        <v>50</v>
      </c>
      <c r="I37" s="103">
        <v>2</v>
      </c>
      <c r="J37" s="90"/>
      <c r="K37" s="87"/>
      <c r="L37" s="91"/>
      <c r="M37" s="90">
        <v>15</v>
      </c>
      <c r="N37" s="87"/>
      <c r="O37" s="92">
        <v>2</v>
      </c>
      <c r="P37" s="90"/>
      <c r="Q37" s="87"/>
      <c r="R37" s="92"/>
      <c r="S37" s="93"/>
      <c r="T37" s="87"/>
      <c r="U37" s="92"/>
    </row>
    <row r="38" spans="1:21" ht="14.25">
      <c r="A38" s="85">
        <v>14</v>
      </c>
      <c r="B38" s="119" t="s">
        <v>121</v>
      </c>
      <c r="C38" s="105" t="s">
        <v>46</v>
      </c>
      <c r="D38" s="105" t="s">
        <v>46</v>
      </c>
      <c r="E38" s="105" t="s">
        <v>47</v>
      </c>
      <c r="F38" s="106">
        <v>30</v>
      </c>
      <c r="G38" s="103">
        <v>0</v>
      </c>
      <c r="H38" s="103">
        <v>75</v>
      </c>
      <c r="I38" s="103">
        <v>3</v>
      </c>
      <c r="J38" s="90"/>
      <c r="K38" s="87"/>
      <c r="L38" s="91"/>
      <c r="M38" s="90">
        <v>30</v>
      </c>
      <c r="N38" s="87"/>
      <c r="O38" s="92">
        <v>3</v>
      </c>
      <c r="P38" s="90"/>
      <c r="Q38" s="87"/>
      <c r="R38" s="92"/>
      <c r="S38" s="93"/>
      <c r="T38" s="87"/>
      <c r="U38" s="92"/>
    </row>
    <row r="39" spans="1:21" ht="14.25">
      <c r="A39" s="85">
        <v>15</v>
      </c>
      <c r="B39" s="86" t="s">
        <v>73</v>
      </c>
      <c r="C39" s="87" t="s">
        <v>46</v>
      </c>
      <c r="D39" s="87" t="s">
        <v>46</v>
      </c>
      <c r="E39" s="145" t="s">
        <v>47</v>
      </c>
      <c r="F39" s="88">
        <v>30</v>
      </c>
      <c r="G39" s="89">
        <v>0</v>
      </c>
      <c r="H39" s="89">
        <v>75</v>
      </c>
      <c r="I39" s="89">
        <v>3</v>
      </c>
      <c r="J39" s="90"/>
      <c r="K39" s="87"/>
      <c r="L39" s="91"/>
      <c r="M39" s="90">
        <v>30</v>
      </c>
      <c r="N39" s="87"/>
      <c r="O39" s="92">
        <v>3</v>
      </c>
      <c r="P39" s="90"/>
      <c r="Q39" s="87"/>
      <c r="R39" s="92"/>
      <c r="S39" s="93"/>
      <c r="T39" s="87"/>
      <c r="U39" s="92"/>
    </row>
    <row r="40" spans="1:21" ht="14.25">
      <c r="A40" s="85">
        <v>16</v>
      </c>
      <c r="B40" s="86" t="s">
        <v>74</v>
      </c>
      <c r="C40" s="87" t="s">
        <v>46</v>
      </c>
      <c r="D40" s="87" t="s">
        <v>46</v>
      </c>
      <c r="E40" s="145" t="s">
        <v>47</v>
      </c>
      <c r="F40" s="88">
        <v>30</v>
      </c>
      <c r="G40" s="89">
        <v>0</v>
      </c>
      <c r="H40" s="89">
        <v>75</v>
      </c>
      <c r="I40" s="89">
        <v>3</v>
      </c>
      <c r="J40" s="90"/>
      <c r="K40" s="87"/>
      <c r="L40" s="91"/>
      <c r="M40" s="90">
        <v>30</v>
      </c>
      <c r="N40" s="87"/>
      <c r="O40" s="92">
        <v>3</v>
      </c>
      <c r="P40" s="90"/>
      <c r="Q40" s="87"/>
      <c r="R40" s="92"/>
      <c r="S40" s="93"/>
      <c r="T40" s="87"/>
      <c r="U40" s="92"/>
    </row>
    <row r="41" spans="1:21" ht="14.25">
      <c r="A41" s="85">
        <v>17</v>
      </c>
      <c r="B41" s="86" t="s">
        <v>75</v>
      </c>
      <c r="C41" s="87" t="s">
        <v>46</v>
      </c>
      <c r="D41" s="87" t="s">
        <v>46</v>
      </c>
      <c r="E41" s="145" t="s">
        <v>47</v>
      </c>
      <c r="F41" s="88">
        <v>30</v>
      </c>
      <c r="G41" s="89">
        <v>0</v>
      </c>
      <c r="H41" s="89">
        <v>75</v>
      </c>
      <c r="I41" s="89">
        <v>3</v>
      </c>
      <c r="J41" s="90"/>
      <c r="K41" s="87"/>
      <c r="L41" s="91"/>
      <c r="M41" s="90"/>
      <c r="N41" s="87"/>
      <c r="O41" s="92"/>
      <c r="P41" s="90">
        <v>30</v>
      </c>
      <c r="Q41" s="87"/>
      <c r="R41" s="92">
        <v>3</v>
      </c>
      <c r="S41" s="93"/>
      <c r="T41" s="87"/>
      <c r="U41" s="92"/>
    </row>
    <row r="42" spans="1:21" ht="14.25">
      <c r="A42" s="85">
        <v>18</v>
      </c>
      <c r="B42" s="86" t="s">
        <v>76</v>
      </c>
      <c r="C42" s="87" t="s">
        <v>46</v>
      </c>
      <c r="D42" s="87" t="s">
        <v>46</v>
      </c>
      <c r="E42" s="145" t="s">
        <v>47</v>
      </c>
      <c r="F42" s="88">
        <v>15</v>
      </c>
      <c r="G42" s="89">
        <v>15</v>
      </c>
      <c r="H42" s="89">
        <v>50</v>
      </c>
      <c r="I42" s="89">
        <v>2</v>
      </c>
      <c r="J42" s="90"/>
      <c r="K42" s="87"/>
      <c r="L42" s="91"/>
      <c r="M42" s="90"/>
      <c r="N42" s="87"/>
      <c r="O42" s="92"/>
      <c r="P42" s="107"/>
      <c r="Q42" s="105">
        <v>15</v>
      </c>
      <c r="R42" s="108">
        <v>2</v>
      </c>
      <c r="S42" s="93"/>
      <c r="T42" s="87"/>
      <c r="U42" s="92"/>
    </row>
    <row r="43" spans="1:21" ht="14.25">
      <c r="A43" s="85">
        <v>19</v>
      </c>
      <c r="B43" s="86" t="s">
        <v>77</v>
      </c>
      <c r="C43" s="87" t="s">
        <v>46</v>
      </c>
      <c r="D43" s="87" t="s">
        <v>46</v>
      </c>
      <c r="E43" s="145" t="s">
        <v>47</v>
      </c>
      <c r="F43" s="88">
        <v>30</v>
      </c>
      <c r="G43" s="89">
        <v>0</v>
      </c>
      <c r="H43" s="89">
        <v>75</v>
      </c>
      <c r="I43" s="89">
        <v>3</v>
      </c>
      <c r="J43" s="90"/>
      <c r="K43" s="87"/>
      <c r="L43" s="91"/>
      <c r="M43" s="90"/>
      <c r="N43" s="87"/>
      <c r="O43" s="92"/>
      <c r="P43" s="90">
        <v>30</v>
      </c>
      <c r="Q43" s="85"/>
      <c r="R43" s="92">
        <v>3</v>
      </c>
      <c r="S43" s="93"/>
      <c r="T43" s="87"/>
      <c r="U43" s="92"/>
    </row>
    <row r="44" spans="1:21" ht="14.25">
      <c r="A44" s="85">
        <v>20</v>
      </c>
      <c r="B44" s="86" t="s">
        <v>78</v>
      </c>
      <c r="C44" s="87" t="s">
        <v>46</v>
      </c>
      <c r="D44" s="87" t="s">
        <v>46</v>
      </c>
      <c r="E44" s="145" t="s">
        <v>48</v>
      </c>
      <c r="F44" s="88">
        <v>15</v>
      </c>
      <c r="G44" s="89">
        <v>15</v>
      </c>
      <c r="H44" s="89">
        <v>50</v>
      </c>
      <c r="I44" s="89">
        <v>2</v>
      </c>
      <c r="J44" s="90"/>
      <c r="K44" s="87"/>
      <c r="L44" s="91"/>
      <c r="M44" s="90"/>
      <c r="N44" s="87"/>
      <c r="O44" s="92"/>
      <c r="P44" s="109"/>
      <c r="Q44" s="110">
        <v>15</v>
      </c>
      <c r="R44" s="111">
        <v>2</v>
      </c>
      <c r="S44" s="93"/>
      <c r="T44" s="87"/>
      <c r="U44" s="92"/>
    </row>
    <row r="45" spans="1:21" ht="14.25">
      <c r="A45" s="85">
        <v>21</v>
      </c>
      <c r="B45" s="86" t="s">
        <v>79</v>
      </c>
      <c r="C45" s="87" t="s">
        <v>46</v>
      </c>
      <c r="D45" s="87" t="s">
        <v>46</v>
      </c>
      <c r="E45" s="145" t="s">
        <v>48</v>
      </c>
      <c r="F45" s="88">
        <v>15</v>
      </c>
      <c r="G45" s="89">
        <v>15</v>
      </c>
      <c r="H45" s="89">
        <v>50</v>
      </c>
      <c r="I45" s="89">
        <v>2</v>
      </c>
      <c r="J45" s="90"/>
      <c r="K45" s="87"/>
      <c r="L45" s="91"/>
      <c r="M45" s="90"/>
      <c r="N45" s="87"/>
      <c r="O45" s="92"/>
      <c r="P45" s="90"/>
      <c r="Q45" s="87">
        <v>15</v>
      </c>
      <c r="R45" s="92">
        <v>2</v>
      </c>
      <c r="S45" s="93"/>
      <c r="T45" s="87"/>
      <c r="U45" s="92"/>
    </row>
    <row r="46" spans="1:21" ht="14.25">
      <c r="A46" s="85">
        <v>22</v>
      </c>
      <c r="B46" s="86" t="s">
        <v>80</v>
      </c>
      <c r="C46" s="87" t="s">
        <v>46</v>
      </c>
      <c r="D46" s="87" t="s">
        <v>46</v>
      </c>
      <c r="E46" s="145" t="s">
        <v>48</v>
      </c>
      <c r="F46" s="88">
        <v>15</v>
      </c>
      <c r="G46" s="89">
        <v>15</v>
      </c>
      <c r="H46" s="89">
        <v>50</v>
      </c>
      <c r="I46" s="89">
        <v>2</v>
      </c>
      <c r="J46" s="90"/>
      <c r="K46" s="87"/>
      <c r="L46" s="91"/>
      <c r="M46" s="90"/>
      <c r="N46" s="87"/>
      <c r="O46" s="92"/>
      <c r="P46" s="90"/>
      <c r="Q46" s="87">
        <v>15</v>
      </c>
      <c r="R46" s="92">
        <v>2</v>
      </c>
      <c r="S46" s="93"/>
      <c r="T46" s="87"/>
      <c r="U46" s="92"/>
    </row>
    <row r="47" spans="1:21" ht="14.25">
      <c r="A47" s="85">
        <v>23</v>
      </c>
      <c r="B47" s="86" t="s">
        <v>81</v>
      </c>
      <c r="C47" s="87" t="s">
        <v>46</v>
      </c>
      <c r="D47" s="87" t="s">
        <v>46</v>
      </c>
      <c r="E47" s="145" t="s">
        <v>47</v>
      </c>
      <c r="F47" s="88">
        <v>30</v>
      </c>
      <c r="G47" s="89">
        <v>0</v>
      </c>
      <c r="H47" s="89">
        <v>50</v>
      </c>
      <c r="I47" s="89">
        <v>2</v>
      </c>
      <c r="J47" s="90"/>
      <c r="K47" s="87"/>
      <c r="L47" s="91"/>
      <c r="M47" s="90"/>
      <c r="N47" s="87"/>
      <c r="O47" s="92"/>
      <c r="P47" s="90">
        <v>30</v>
      </c>
      <c r="Q47" s="87"/>
      <c r="R47" s="92">
        <v>2</v>
      </c>
      <c r="S47" s="93"/>
      <c r="T47" s="87"/>
      <c r="U47" s="92"/>
    </row>
    <row r="48" spans="1:21" ht="14.25">
      <c r="A48" s="85">
        <v>24</v>
      </c>
      <c r="B48" s="86" t="s">
        <v>82</v>
      </c>
      <c r="C48" s="87" t="s">
        <v>46</v>
      </c>
      <c r="D48" s="87" t="s">
        <v>46</v>
      </c>
      <c r="E48" s="87" t="s">
        <v>48</v>
      </c>
      <c r="F48" s="88">
        <v>15</v>
      </c>
      <c r="G48" s="103">
        <v>15</v>
      </c>
      <c r="H48" s="103">
        <v>50</v>
      </c>
      <c r="I48" s="103">
        <v>2</v>
      </c>
      <c r="J48" s="90"/>
      <c r="K48" s="87"/>
      <c r="L48" s="91"/>
      <c r="M48" s="90"/>
      <c r="N48" s="87"/>
      <c r="O48" s="92"/>
      <c r="P48" s="90"/>
      <c r="Q48" s="87"/>
      <c r="R48" s="92"/>
      <c r="S48" s="93"/>
      <c r="T48" s="87">
        <v>15</v>
      </c>
      <c r="U48" s="92">
        <v>2</v>
      </c>
    </row>
    <row r="49" spans="1:21" ht="14.25">
      <c r="A49" s="85">
        <v>25</v>
      </c>
      <c r="B49" s="86" t="s">
        <v>83</v>
      </c>
      <c r="C49" s="87" t="s">
        <v>46</v>
      </c>
      <c r="D49" s="87" t="s">
        <v>46</v>
      </c>
      <c r="E49" s="87" t="s">
        <v>48</v>
      </c>
      <c r="F49" s="88">
        <v>15</v>
      </c>
      <c r="G49" s="103">
        <v>15</v>
      </c>
      <c r="H49" s="103">
        <v>50</v>
      </c>
      <c r="I49" s="103">
        <v>2</v>
      </c>
      <c r="J49" s="90"/>
      <c r="K49" s="87"/>
      <c r="L49" s="91"/>
      <c r="M49" s="90"/>
      <c r="N49" s="87"/>
      <c r="O49" s="92"/>
      <c r="P49" s="90"/>
      <c r="Q49" s="87"/>
      <c r="R49" s="92"/>
      <c r="S49" s="93"/>
      <c r="T49" s="87">
        <v>15</v>
      </c>
      <c r="U49" s="92">
        <v>2</v>
      </c>
    </row>
    <row r="50" spans="1:21" ht="14.25">
      <c r="A50" s="85">
        <v>26</v>
      </c>
      <c r="B50" s="86" t="s">
        <v>84</v>
      </c>
      <c r="C50" s="87" t="s">
        <v>46</v>
      </c>
      <c r="D50" s="87" t="s">
        <v>46</v>
      </c>
      <c r="E50" s="87" t="s">
        <v>47</v>
      </c>
      <c r="F50" s="88">
        <v>15</v>
      </c>
      <c r="G50" s="89">
        <v>15</v>
      </c>
      <c r="H50" s="89">
        <v>50</v>
      </c>
      <c r="I50" s="89">
        <v>2</v>
      </c>
      <c r="J50" s="90"/>
      <c r="K50" s="87"/>
      <c r="L50" s="91"/>
      <c r="M50" s="90"/>
      <c r="N50" s="87"/>
      <c r="O50" s="92"/>
      <c r="P50" s="90"/>
      <c r="Q50" s="87"/>
      <c r="R50" s="112"/>
      <c r="S50" s="93"/>
      <c r="T50" s="87">
        <v>15</v>
      </c>
      <c r="U50" s="112">
        <v>2</v>
      </c>
    </row>
    <row r="51" spans="1:21" ht="14.25">
      <c r="A51" s="85">
        <v>27</v>
      </c>
      <c r="B51" s="86" t="s">
        <v>85</v>
      </c>
      <c r="C51" s="87" t="s">
        <v>46</v>
      </c>
      <c r="D51" s="87" t="s">
        <v>46</v>
      </c>
      <c r="E51" s="87" t="s">
        <v>48</v>
      </c>
      <c r="F51" s="88">
        <v>30</v>
      </c>
      <c r="G51" s="89">
        <v>30</v>
      </c>
      <c r="H51" s="89">
        <v>50</v>
      </c>
      <c r="I51" s="89">
        <v>2</v>
      </c>
      <c r="J51" s="90"/>
      <c r="K51" s="87"/>
      <c r="L51" s="91"/>
      <c r="M51" s="90"/>
      <c r="N51" s="87"/>
      <c r="O51" s="92"/>
      <c r="P51" s="90"/>
      <c r="Q51" s="87"/>
      <c r="R51" s="112"/>
      <c r="S51" s="93"/>
      <c r="T51" s="87">
        <v>30</v>
      </c>
      <c r="U51" s="112">
        <v>2</v>
      </c>
    </row>
    <row r="52" spans="1:36" s="53" customFormat="1" ht="14.25">
      <c r="A52" s="178" t="s">
        <v>129</v>
      </c>
      <c r="B52" s="178"/>
      <c r="C52" s="178"/>
      <c r="D52" s="178"/>
      <c r="E52" s="178"/>
      <c r="F52" s="38">
        <f aca="true" t="shared" si="4" ref="F52:U52">F53</f>
        <v>150</v>
      </c>
      <c r="G52" s="38">
        <f t="shared" si="4"/>
        <v>105</v>
      </c>
      <c r="H52" s="38">
        <f t="shared" si="4"/>
        <v>375</v>
      </c>
      <c r="I52" s="38">
        <f t="shared" si="4"/>
        <v>15</v>
      </c>
      <c r="J52" s="38">
        <f t="shared" si="4"/>
        <v>0</v>
      </c>
      <c r="K52" s="38">
        <f t="shared" si="4"/>
        <v>0</v>
      </c>
      <c r="L52" s="38">
        <f t="shared" si="4"/>
        <v>0</v>
      </c>
      <c r="M52" s="38">
        <f t="shared" si="4"/>
        <v>15</v>
      </c>
      <c r="N52" s="38">
        <f t="shared" si="4"/>
        <v>15</v>
      </c>
      <c r="O52" s="38">
        <f t="shared" si="4"/>
        <v>3</v>
      </c>
      <c r="P52" s="38">
        <f t="shared" si="4"/>
        <v>0</v>
      </c>
      <c r="Q52" s="38">
        <f t="shared" si="4"/>
        <v>60</v>
      </c>
      <c r="R52" s="38">
        <f t="shared" si="4"/>
        <v>6</v>
      </c>
      <c r="S52" s="38">
        <f t="shared" si="4"/>
        <v>30</v>
      </c>
      <c r="T52" s="38">
        <f t="shared" si="4"/>
        <v>30</v>
      </c>
      <c r="U52" s="38">
        <f t="shared" si="4"/>
        <v>6</v>
      </c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62"/>
      <c r="AI52" s="43"/>
      <c r="AJ52" s="43"/>
    </row>
    <row r="53" spans="1:21" ht="14.25">
      <c r="A53" s="113" t="s">
        <v>127</v>
      </c>
      <c r="B53" s="114"/>
      <c r="C53" s="115"/>
      <c r="D53" s="115"/>
      <c r="E53" s="115"/>
      <c r="F53" s="115">
        <f aca="true" t="shared" si="5" ref="F53:U53">SUM(F54:F59)</f>
        <v>150</v>
      </c>
      <c r="G53" s="115">
        <f t="shared" si="5"/>
        <v>105</v>
      </c>
      <c r="H53" s="115">
        <f t="shared" si="5"/>
        <v>375</v>
      </c>
      <c r="I53" s="116">
        <f t="shared" si="5"/>
        <v>15</v>
      </c>
      <c r="J53" s="117">
        <f t="shared" si="5"/>
        <v>0</v>
      </c>
      <c r="K53" s="115">
        <f t="shared" si="5"/>
        <v>0</v>
      </c>
      <c r="L53" s="115">
        <f t="shared" si="5"/>
        <v>0</v>
      </c>
      <c r="M53" s="115">
        <f t="shared" si="5"/>
        <v>15</v>
      </c>
      <c r="N53" s="115">
        <f t="shared" si="5"/>
        <v>15</v>
      </c>
      <c r="O53" s="115">
        <f t="shared" si="5"/>
        <v>3</v>
      </c>
      <c r="P53" s="115">
        <f t="shared" si="5"/>
        <v>0</v>
      </c>
      <c r="Q53" s="115">
        <f t="shared" si="5"/>
        <v>60</v>
      </c>
      <c r="R53" s="115">
        <f t="shared" si="5"/>
        <v>6</v>
      </c>
      <c r="S53" s="115">
        <f t="shared" si="5"/>
        <v>30</v>
      </c>
      <c r="T53" s="115">
        <f t="shared" si="5"/>
        <v>30</v>
      </c>
      <c r="U53" s="115">
        <f t="shared" si="5"/>
        <v>6</v>
      </c>
    </row>
    <row r="54" spans="1:21" ht="14.25">
      <c r="A54" s="85">
        <v>1</v>
      </c>
      <c r="B54" s="86" t="s">
        <v>86</v>
      </c>
      <c r="C54" s="87" t="s">
        <v>50</v>
      </c>
      <c r="D54" s="87" t="s">
        <v>46</v>
      </c>
      <c r="E54" s="87" t="s">
        <v>47</v>
      </c>
      <c r="F54" s="88">
        <v>15</v>
      </c>
      <c r="G54" s="95">
        <v>0</v>
      </c>
      <c r="H54" s="89">
        <v>25</v>
      </c>
      <c r="I54" s="89">
        <v>1</v>
      </c>
      <c r="J54" s="90"/>
      <c r="K54" s="87"/>
      <c r="L54" s="92"/>
      <c r="M54" s="93">
        <v>15</v>
      </c>
      <c r="N54" s="87"/>
      <c r="O54" s="92">
        <v>1</v>
      </c>
      <c r="P54" s="93"/>
      <c r="Q54" s="87"/>
      <c r="R54" s="92"/>
      <c r="S54" s="93"/>
      <c r="T54" s="87"/>
      <c r="U54" s="92"/>
    </row>
    <row r="55" spans="1:21" ht="14.25">
      <c r="A55" s="85">
        <v>2</v>
      </c>
      <c r="B55" s="86" t="s">
        <v>87</v>
      </c>
      <c r="C55" s="87" t="s">
        <v>50</v>
      </c>
      <c r="D55" s="87" t="s">
        <v>46</v>
      </c>
      <c r="E55" s="87" t="s">
        <v>48</v>
      </c>
      <c r="F55" s="88">
        <v>15</v>
      </c>
      <c r="G55" s="95">
        <v>15</v>
      </c>
      <c r="H55" s="89">
        <v>50</v>
      </c>
      <c r="I55" s="89">
        <v>2</v>
      </c>
      <c r="J55" s="90"/>
      <c r="K55" s="87"/>
      <c r="L55" s="92"/>
      <c r="M55" s="93"/>
      <c r="N55" s="87">
        <v>15</v>
      </c>
      <c r="O55" s="92">
        <v>2</v>
      </c>
      <c r="P55" s="93"/>
      <c r="Q55" s="87"/>
      <c r="R55" s="92"/>
      <c r="S55" s="93"/>
      <c r="T55" s="87"/>
      <c r="U55" s="92"/>
    </row>
    <row r="56" spans="1:21" ht="14.25">
      <c r="A56" s="85">
        <v>3</v>
      </c>
      <c r="B56" s="86" t="s">
        <v>88</v>
      </c>
      <c r="C56" s="87" t="s">
        <v>50</v>
      </c>
      <c r="D56" s="87" t="s">
        <v>46</v>
      </c>
      <c r="E56" s="87" t="s">
        <v>48</v>
      </c>
      <c r="F56" s="88">
        <v>30</v>
      </c>
      <c r="G56" s="95">
        <v>30</v>
      </c>
      <c r="H56" s="89">
        <v>75</v>
      </c>
      <c r="I56" s="89">
        <v>3</v>
      </c>
      <c r="J56" s="90"/>
      <c r="K56" s="87"/>
      <c r="L56" s="92"/>
      <c r="M56" s="93"/>
      <c r="N56" s="87"/>
      <c r="O56" s="92"/>
      <c r="P56" s="93"/>
      <c r="Q56" s="87">
        <v>30</v>
      </c>
      <c r="R56" s="92">
        <v>3</v>
      </c>
      <c r="S56" s="93"/>
      <c r="T56" s="87"/>
      <c r="U56" s="92"/>
    </row>
    <row r="57" spans="1:21" ht="14.25">
      <c r="A57" s="85">
        <v>4</v>
      </c>
      <c r="B57" s="86" t="s">
        <v>89</v>
      </c>
      <c r="C57" s="87" t="s">
        <v>50</v>
      </c>
      <c r="D57" s="87" t="s">
        <v>46</v>
      </c>
      <c r="E57" s="87" t="s">
        <v>48</v>
      </c>
      <c r="F57" s="88">
        <v>30</v>
      </c>
      <c r="G57" s="95">
        <v>30</v>
      </c>
      <c r="H57" s="89">
        <v>75</v>
      </c>
      <c r="I57" s="89">
        <v>3</v>
      </c>
      <c r="J57" s="90"/>
      <c r="K57" s="87"/>
      <c r="L57" s="92"/>
      <c r="M57" s="93"/>
      <c r="N57" s="87"/>
      <c r="O57" s="92"/>
      <c r="P57" s="93"/>
      <c r="Q57" s="87">
        <v>30</v>
      </c>
      <c r="R57" s="92">
        <v>3</v>
      </c>
      <c r="S57" s="93"/>
      <c r="T57" s="87"/>
      <c r="U57" s="92"/>
    </row>
    <row r="58" spans="1:21" ht="14.25">
      <c r="A58" s="85">
        <v>5</v>
      </c>
      <c r="B58" s="86" t="s">
        <v>90</v>
      </c>
      <c r="C58" s="87" t="s">
        <v>50</v>
      </c>
      <c r="D58" s="87" t="s">
        <v>46</v>
      </c>
      <c r="E58" s="87" t="s">
        <v>48</v>
      </c>
      <c r="F58" s="88">
        <v>15</v>
      </c>
      <c r="G58" s="89">
        <v>15</v>
      </c>
      <c r="H58" s="89">
        <v>50</v>
      </c>
      <c r="I58" s="89">
        <v>2</v>
      </c>
      <c r="J58" s="90"/>
      <c r="K58" s="87"/>
      <c r="L58" s="92"/>
      <c r="M58" s="93"/>
      <c r="N58" s="87"/>
      <c r="O58" s="92"/>
      <c r="P58" s="93"/>
      <c r="Q58" s="87"/>
      <c r="R58" s="92"/>
      <c r="S58" s="93"/>
      <c r="T58" s="87">
        <v>15</v>
      </c>
      <c r="U58" s="92">
        <v>2</v>
      </c>
    </row>
    <row r="59" spans="1:21" ht="14.25">
      <c r="A59" s="85">
        <v>6</v>
      </c>
      <c r="B59" s="118" t="s">
        <v>91</v>
      </c>
      <c r="C59" s="96" t="s">
        <v>50</v>
      </c>
      <c r="D59" s="96" t="s">
        <v>46</v>
      </c>
      <c r="E59" s="152" t="s">
        <v>66</v>
      </c>
      <c r="F59" s="94">
        <v>45</v>
      </c>
      <c r="G59" s="95">
        <v>15</v>
      </c>
      <c r="H59" s="95">
        <v>100</v>
      </c>
      <c r="I59" s="95">
        <v>4</v>
      </c>
      <c r="J59" s="98"/>
      <c r="K59" s="96"/>
      <c r="L59" s="112"/>
      <c r="M59" s="151"/>
      <c r="N59" s="96"/>
      <c r="O59" s="112"/>
      <c r="P59" s="151"/>
      <c r="Q59" s="96"/>
      <c r="R59" s="112"/>
      <c r="S59" s="151">
        <v>30</v>
      </c>
      <c r="T59" s="96">
        <v>15</v>
      </c>
      <c r="U59" s="112">
        <v>4</v>
      </c>
    </row>
    <row r="60" spans="1:21" ht="14.25">
      <c r="A60" s="182" t="s">
        <v>126</v>
      </c>
      <c r="B60" s="183"/>
      <c r="C60" s="115"/>
      <c r="D60" s="115"/>
      <c r="E60" s="115"/>
      <c r="F60" s="115">
        <f aca="true" t="shared" si="6" ref="F60:U60">SUM(F61:F67)</f>
        <v>135</v>
      </c>
      <c r="G60" s="115">
        <f t="shared" si="6"/>
        <v>105</v>
      </c>
      <c r="H60" s="115">
        <f t="shared" si="6"/>
        <v>375</v>
      </c>
      <c r="I60" s="116">
        <f t="shared" si="6"/>
        <v>15</v>
      </c>
      <c r="J60" s="117">
        <f t="shared" si="6"/>
        <v>0</v>
      </c>
      <c r="K60" s="115">
        <f t="shared" si="6"/>
        <v>0</v>
      </c>
      <c r="L60" s="115">
        <f t="shared" si="6"/>
        <v>0</v>
      </c>
      <c r="M60" s="115">
        <f t="shared" si="6"/>
        <v>15</v>
      </c>
      <c r="N60" s="115">
        <f t="shared" si="6"/>
        <v>15</v>
      </c>
      <c r="O60" s="115">
        <f t="shared" si="6"/>
        <v>3</v>
      </c>
      <c r="P60" s="115">
        <f t="shared" si="6"/>
        <v>0</v>
      </c>
      <c r="Q60" s="115">
        <f t="shared" si="6"/>
        <v>60</v>
      </c>
      <c r="R60" s="115">
        <f t="shared" si="6"/>
        <v>6</v>
      </c>
      <c r="S60" s="115">
        <f t="shared" si="6"/>
        <v>15</v>
      </c>
      <c r="T60" s="115">
        <f t="shared" si="6"/>
        <v>30</v>
      </c>
      <c r="U60" s="115">
        <f t="shared" si="6"/>
        <v>6</v>
      </c>
    </row>
    <row r="61" spans="1:21" ht="14.25">
      <c r="A61" s="85">
        <v>1</v>
      </c>
      <c r="B61" s="86" t="s">
        <v>92</v>
      </c>
      <c r="C61" s="87" t="s">
        <v>50</v>
      </c>
      <c r="D61" s="87" t="s">
        <v>46</v>
      </c>
      <c r="E61" s="87" t="s">
        <v>47</v>
      </c>
      <c r="F61" s="88">
        <v>15</v>
      </c>
      <c r="G61" s="95">
        <v>0</v>
      </c>
      <c r="H61" s="89">
        <v>25</v>
      </c>
      <c r="I61" s="89">
        <v>1</v>
      </c>
      <c r="J61" s="90"/>
      <c r="K61" s="87"/>
      <c r="L61" s="92"/>
      <c r="M61" s="93">
        <v>15</v>
      </c>
      <c r="N61" s="87"/>
      <c r="O61" s="92">
        <v>1</v>
      </c>
      <c r="P61" s="93"/>
      <c r="Q61" s="87"/>
      <c r="R61" s="92"/>
      <c r="S61" s="93"/>
      <c r="T61" s="87"/>
      <c r="U61" s="92"/>
    </row>
    <row r="62" spans="1:21" ht="14.25">
      <c r="A62" s="85">
        <v>2</v>
      </c>
      <c r="B62" s="86" t="s">
        <v>93</v>
      </c>
      <c r="C62" s="87" t="s">
        <v>50</v>
      </c>
      <c r="D62" s="87" t="s">
        <v>46</v>
      </c>
      <c r="E62" s="145" t="s">
        <v>133</v>
      </c>
      <c r="F62" s="88">
        <v>15</v>
      </c>
      <c r="G62" s="95">
        <v>15</v>
      </c>
      <c r="H62" s="89">
        <v>50</v>
      </c>
      <c r="I62" s="89">
        <v>2</v>
      </c>
      <c r="J62" s="90"/>
      <c r="K62" s="87"/>
      <c r="L62" s="92"/>
      <c r="M62" s="93"/>
      <c r="N62" s="87">
        <v>15</v>
      </c>
      <c r="O62" s="92">
        <v>2</v>
      </c>
      <c r="P62" s="93"/>
      <c r="Q62" s="87"/>
      <c r="R62" s="92"/>
      <c r="S62" s="93"/>
      <c r="T62" s="87"/>
      <c r="U62" s="92"/>
    </row>
    <row r="63" spans="1:21" ht="14.25">
      <c r="A63" s="85">
        <v>3</v>
      </c>
      <c r="B63" s="118" t="s">
        <v>118</v>
      </c>
      <c r="C63" s="87" t="s">
        <v>50</v>
      </c>
      <c r="D63" s="87" t="s">
        <v>46</v>
      </c>
      <c r="E63" s="145" t="s">
        <v>48</v>
      </c>
      <c r="F63" s="88">
        <v>30</v>
      </c>
      <c r="G63" s="89">
        <v>30</v>
      </c>
      <c r="H63" s="89">
        <v>75</v>
      </c>
      <c r="I63" s="89">
        <v>3</v>
      </c>
      <c r="J63" s="90"/>
      <c r="K63" s="87"/>
      <c r="L63" s="92"/>
      <c r="M63" s="93"/>
      <c r="N63" s="87"/>
      <c r="O63" s="92"/>
      <c r="P63" s="93"/>
      <c r="Q63" s="87">
        <v>30</v>
      </c>
      <c r="R63" s="92">
        <v>3</v>
      </c>
      <c r="S63" s="93"/>
      <c r="T63" s="87"/>
      <c r="U63" s="92"/>
    </row>
    <row r="64" spans="1:21" ht="14.25">
      <c r="A64" s="85">
        <v>4</v>
      </c>
      <c r="B64" s="129" t="s">
        <v>108</v>
      </c>
      <c r="C64" s="87" t="s">
        <v>50</v>
      </c>
      <c r="D64" s="87" t="s">
        <v>46</v>
      </c>
      <c r="E64" s="145" t="s">
        <v>48</v>
      </c>
      <c r="F64" s="88">
        <v>30</v>
      </c>
      <c r="G64" s="94">
        <v>30</v>
      </c>
      <c r="H64" s="88">
        <v>75</v>
      </c>
      <c r="I64" s="89">
        <v>3</v>
      </c>
      <c r="J64" s="90"/>
      <c r="K64" s="87"/>
      <c r="L64" s="92"/>
      <c r="M64" s="93"/>
      <c r="N64" s="87"/>
      <c r="O64" s="92"/>
      <c r="P64" s="93"/>
      <c r="Q64" s="87">
        <v>30</v>
      </c>
      <c r="R64" s="92">
        <v>3</v>
      </c>
      <c r="S64" s="93"/>
      <c r="T64" s="87"/>
      <c r="U64" s="92"/>
    </row>
    <row r="65" spans="1:21" ht="14.25">
      <c r="A65" s="85">
        <v>5</v>
      </c>
      <c r="B65" s="129" t="s">
        <v>94</v>
      </c>
      <c r="C65" s="87" t="s">
        <v>50</v>
      </c>
      <c r="D65" s="87" t="s">
        <v>46</v>
      </c>
      <c r="E65" s="145" t="s">
        <v>48</v>
      </c>
      <c r="F65" s="88">
        <v>15</v>
      </c>
      <c r="G65" s="95">
        <v>15</v>
      </c>
      <c r="H65" s="89">
        <v>50</v>
      </c>
      <c r="I65" s="89">
        <v>2</v>
      </c>
      <c r="J65" s="90"/>
      <c r="K65" s="87"/>
      <c r="L65" s="92"/>
      <c r="M65" s="93"/>
      <c r="N65" s="87"/>
      <c r="O65" s="92"/>
      <c r="P65" s="93"/>
      <c r="Q65" s="87"/>
      <c r="R65" s="92"/>
      <c r="S65" s="93"/>
      <c r="T65" s="87">
        <v>15</v>
      </c>
      <c r="U65" s="92">
        <v>2</v>
      </c>
    </row>
    <row r="66" spans="1:21" ht="14.25">
      <c r="A66" s="85">
        <v>6</v>
      </c>
      <c r="B66" s="129" t="s">
        <v>119</v>
      </c>
      <c r="C66" s="87" t="s">
        <v>50</v>
      </c>
      <c r="D66" s="87" t="s">
        <v>46</v>
      </c>
      <c r="E66" s="145" t="s">
        <v>133</v>
      </c>
      <c r="F66" s="88">
        <v>15</v>
      </c>
      <c r="G66" s="89">
        <v>15</v>
      </c>
      <c r="H66" s="89">
        <v>50</v>
      </c>
      <c r="I66" s="89">
        <v>2</v>
      </c>
      <c r="J66" s="90"/>
      <c r="K66" s="87"/>
      <c r="L66" s="92"/>
      <c r="M66" s="93"/>
      <c r="N66" s="87"/>
      <c r="O66" s="92"/>
      <c r="P66" s="93"/>
      <c r="Q66" s="87"/>
      <c r="R66" s="92"/>
      <c r="S66" s="93"/>
      <c r="T66" s="87">
        <v>15</v>
      </c>
      <c r="U66" s="92">
        <v>2</v>
      </c>
    </row>
    <row r="67" spans="1:21" ht="14.25">
      <c r="A67" s="85">
        <v>7</v>
      </c>
      <c r="B67" s="129" t="s">
        <v>109</v>
      </c>
      <c r="C67" s="87" t="s">
        <v>50</v>
      </c>
      <c r="D67" s="87" t="s">
        <v>46</v>
      </c>
      <c r="E67" s="87" t="s">
        <v>47</v>
      </c>
      <c r="F67" s="88">
        <v>15</v>
      </c>
      <c r="G67" s="95">
        <v>0</v>
      </c>
      <c r="H67" s="89">
        <v>50</v>
      </c>
      <c r="I67" s="89">
        <v>2</v>
      </c>
      <c r="J67" s="90"/>
      <c r="K67" s="87"/>
      <c r="L67" s="92"/>
      <c r="M67" s="93"/>
      <c r="N67" s="87"/>
      <c r="O67" s="92"/>
      <c r="P67" s="93"/>
      <c r="Q67" s="87"/>
      <c r="R67" s="92"/>
      <c r="S67" s="93">
        <v>15</v>
      </c>
      <c r="T67" s="87"/>
      <c r="U67" s="92">
        <v>2</v>
      </c>
    </row>
    <row r="68" spans="1:21" ht="14.25">
      <c r="A68" s="113" t="s">
        <v>125</v>
      </c>
      <c r="B68" s="113"/>
      <c r="C68" s="115"/>
      <c r="D68" s="115"/>
      <c r="E68" s="115"/>
      <c r="F68" s="115">
        <f aca="true" t="shared" si="7" ref="F68:U68">SUM(F69:F75)</f>
        <v>135</v>
      </c>
      <c r="G68" s="115">
        <f t="shared" si="7"/>
        <v>135</v>
      </c>
      <c r="H68" s="115">
        <f t="shared" si="7"/>
        <v>375</v>
      </c>
      <c r="I68" s="116">
        <f t="shared" si="7"/>
        <v>15</v>
      </c>
      <c r="J68" s="117">
        <f t="shared" si="7"/>
        <v>0</v>
      </c>
      <c r="K68" s="115">
        <f t="shared" si="7"/>
        <v>0</v>
      </c>
      <c r="L68" s="115">
        <f t="shared" si="7"/>
        <v>0</v>
      </c>
      <c r="M68" s="115">
        <f t="shared" si="7"/>
        <v>0</v>
      </c>
      <c r="N68" s="115">
        <f t="shared" si="7"/>
        <v>30</v>
      </c>
      <c r="O68" s="115">
        <f t="shared" si="7"/>
        <v>3</v>
      </c>
      <c r="P68" s="115">
        <f t="shared" si="7"/>
        <v>0</v>
      </c>
      <c r="Q68" s="115">
        <f t="shared" si="7"/>
        <v>60</v>
      </c>
      <c r="R68" s="115">
        <f t="shared" si="7"/>
        <v>6</v>
      </c>
      <c r="S68" s="115">
        <f t="shared" si="7"/>
        <v>0</v>
      </c>
      <c r="T68" s="115">
        <f t="shared" si="7"/>
        <v>45</v>
      </c>
      <c r="U68" s="115">
        <f t="shared" si="7"/>
        <v>6</v>
      </c>
    </row>
    <row r="69" spans="1:21" ht="14.25">
      <c r="A69" s="85">
        <v>1</v>
      </c>
      <c r="B69" s="86" t="s">
        <v>95</v>
      </c>
      <c r="C69" s="87" t="s">
        <v>50</v>
      </c>
      <c r="D69" s="87" t="s">
        <v>46</v>
      </c>
      <c r="E69" s="87" t="s">
        <v>48</v>
      </c>
      <c r="F69" s="88">
        <v>30</v>
      </c>
      <c r="G69" s="89">
        <v>30</v>
      </c>
      <c r="H69" s="89">
        <v>75</v>
      </c>
      <c r="I69" s="89">
        <v>3</v>
      </c>
      <c r="J69" s="90"/>
      <c r="K69" s="87"/>
      <c r="L69" s="92"/>
      <c r="M69" s="93"/>
      <c r="N69" s="87">
        <v>30</v>
      </c>
      <c r="O69" s="92">
        <v>3</v>
      </c>
      <c r="P69" s="93"/>
      <c r="Q69" s="87"/>
      <c r="R69" s="92"/>
      <c r="S69" s="93"/>
      <c r="T69" s="87"/>
      <c r="U69" s="92"/>
    </row>
    <row r="70" spans="1:21" ht="14.25">
      <c r="A70" s="85">
        <v>2</v>
      </c>
      <c r="B70" s="86" t="s">
        <v>96</v>
      </c>
      <c r="C70" s="87" t="s">
        <v>50</v>
      </c>
      <c r="D70" s="87" t="s">
        <v>46</v>
      </c>
      <c r="E70" s="145" t="s">
        <v>133</v>
      </c>
      <c r="F70" s="88">
        <v>30</v>
      </c>
      <c r="G70" s="95">
        <v>30</v>
      </c>
      <c r="H70" s="89">
        <v>75</v>
      </c>
      <c r="I70" s="89">
        <v>3</v>
      </c>
      <c r="J70" s="90"/>
      <c r="K70" s="87"/>
      <c r="L70" s="92"/>
      <c r="M70" s="93"/>
      <c r="N70" s="87"/>
      <c r="O70" s="92"/>
      <c r="P70" s="93"/>
      <c r="Q70" s="87">
        <v>30</v>
      </c>
      <c r="R70" s="92">
        <v>3</v>
      </c>
      <c r="S70" s="93"/>
      <c r="T70" s="87"/>
      <c r="U70" s="92"/>
    </row>
    <row r="71" spans="1:21" ht="14.25">
      <c r="A71" s="85">
        <v>3</v>
      </c>
      <c r="B71" s="86" t="s">
        <v>97</v>
      </c>
      <c r="C71" s="87" t="s">
        <v>50</v>
      </c>
      <c r="D71" s="87" t="s">
        <v>46</v>
      </c>
      <c r="E71" s="87" t="s">
        <v>48</v>
      </c>
      <c r="F71" s="88">
        <v>15</v>
      </c>
      <c r="G71" s="95">
        <v>15</v>
      </c>
      <c r="H71" s="89">
        <v>50</v>
      </c>
      <c r="I71" s="89">
        <v>2</v>
      </c>
      <c r="J71" s="90"/>
      <c r="K71" s="87"/>
      <c r="L71" s="92"/>
      <c r="M71" s="93"/>
      <c r="N71" s="87"/>
      <c r="O71" s="92"/>
      <c r="P71" s="93"/>
      <c r="Q71" s="87">
        <v>15</v>
      </c>
      <c r="R71" s="92">
        <v>2</v>
      </c>
      <c r="S71" s="93"/>
      <c r="T71" s="87"/>
      <c r="U71" s="92"/>
    </row>
    <row r="72" spans="1:21" ht="14.25">
      <c r="A72" s="85">
        <v>4</v>
      </c>
      <c r="B72" s="118" t="s">
        <v>98</v>
      </c>
      <c r="C72" s="87" t="s">
        <v>50</v>
      </c>
      <c r="D72" s="87" t="s">
        <v>46</v>
      </c>
      <c r="E72" s="87" t="s">
        <v>48</v>
      </c>
      <c r="F72" s="88">
        <v>15</v>
      </c>
      <c r="G72" s="95">
        <v>15</v>
      </c>
      <c r="H72" s="89">
        <v>25</v>
      </c>
      <c r="I72" s="89">
        <v>1</v>
      </c>
      <c r="J72" s="90"/>
      <c r="K72" s="87"/>
      <c r="L72" s="92"/>
      <c r="M72" s="93"/>
      <c r="N72" s="87"/>
      <c r="O72" s="92"/>
      <c r="P72" s="93"/>
      <c r="Q72" s="87">
        <v>15</v>
      </c>
      <c r="R72" s="92">
        <v>1</v>
      </c>
      <c r="S72" s="93"/>
      <c r="T72" s="87"/>
      <c r="U72" s="92"/>
    </row>
    <row r="73" spans="1:21" ht="14.25">
      <c r="A73" s="85">
        <v>5</v>
      </c>
      <c r="B73" s="86" t="s">
        <v>99</v>
      </c>
      <c r="C73" s="87" t="s">
        <v>50</v>
      </c>
      <c r="D73" s="87" t="s">
        <v>46</v>
      </c>
      <c r="E73" s="87" t="s">
        <v>48</v>
      </c>
      <c r="F73" s="88">
        <v>15</v>
      </c>
      <c r="G73" s="89">
        <v>15</v>
      </c>
      <c r="H73" s="89">
        <v>50</v>
      </c>
      <c r="I73" s="89">
        <v>2</v>
      </c>
      <c r="J73" s="90"/>
      <c r="K73" s="87"/>
      <c r="L73" s="92"/>
      <c r="M73" s="93"/>
      <c r="N73" s="87"/>
      <c r="O73" s="92"/>
      <c r="P73" s="93"/>
      <c r="Q73" s="87"/>
      <c r="R73" s="92"/>
      <c r="S73" s="93"/>
      <c r="T73" s="87">
        <v>15</v>
      </c>
      <c r="U73" s="92">
        <v>2</v>
      </c>
    </row>
    <row r="74" spans="1:21" ht="14.25">
      <c r="A74" s="85">
        <v>6</v>
      </c>
      <c r="B74" s="119" t="s">
        <v>100</v>
      </c>
      <c r="C74" s="87" t="s">
        <v>50</v>
      </c>
      <c r="D74" s="87" t="s">
        <v>46</v>
      </c>
      <c r="E74" s="87" t="s">
        <v>48</v>
      </c>
      <c r="F74" s="88">
        <v>15</v>
      </c>
      <c r="G74" s="89">
        <v>15</v>
      </c>
      <c r="H74" s="89">
        <v>50</v>
      </c>
      <c r="I74" s="89">
        <v>2</v>
      </c>
      <c r="J74" s="90"/>
      <c r="K74" s="87"/>
      <c r="L74" s="92"/>
      <c r="M74" s="93"/>
      <c r="N74" s="87"/>
      <c r="O74" s="92"/>
      <c r="P74" s="93"/>
      <c r="Q74" s="87"/>
      <c r="R74" s="92"/>
      <c r="S74" s="93"/>
      <c r="T74" s="87">
        <v>15</v>
      </c>
      <c r="U74" s="92">
        <v>2</v>
      </c>
    </row>
    <row r="75" spans="1:21" ht="14.25">
      <c r="A75" s="85">
        <v>7</v>
      </c>
      <c r="B75" s="130" t="s">
        <v>101</v>
      </c>
      <c r="C75" s="87" t="s">
        <v>50</v>
      </c>
      <c r="D75" s="87" t="s">
        <v>46</v>
      </c>
      <c r="E75" s="87" t="s">
        <v>48</v>
      </c>
      <c r="F75" s="88">
        <v>15</v>
      </c>
      <c r="G75" s="89">
        <v>15</v>
      </c>
      <c r="H75" s="89">
        <v>50</v>
      </c>
      <c r="I75" s="89">
        <v>2</v>
      </c>
      <c r="J75" s="90"/>
      <c r="K75" s="87"/>
      <c r="L75" s="92"/>
      <c r="M75" s="93"/>
      <c r="N75" s="87"/>
      <c r="O75" s="92"/>
      <c r="P75" s="93"/>
      <c r="Q75" s="87"/>
      <c r="R75" s="92"/>
      <c r="S75" s="93"/>
      <c r="T75" s="87">
        <v>15</v>
      </c>
      <c r="U75" s="92">
        <v>2</v>
      </c>
    </row>
    <row r="76" spans="1:36" s="54" customFormat="1" ht="14.25">
      <c r="A76" s="181" t="s">
        <v>59</v>
      </c>
      <c r="B76" s="181"/>
      <c r="C76" s="181"/>
      <c r="D76" s="181"/>
      <c r="E76" s="181"/>
      <c r="F76" s="51">
        <f>SUM(F77,F80,F83)</f>
        <v>90</v>
      </c>
      <c r="G76" s="51">
        <f>SUM(G77,G80,G83)</f>
        <v>90</v>
      </c>
      <c r="H76" s="51">
        <f>SUM(H77,H80,H83)</f>
        <v>225</v>
      </c>
      <c r="I76" s="51">
        <f>SUM(I77,I80,I83)</f>
        <v>9</v>
      </c>
      <c r="J76" s="51">
        <f aca="true" t="shared" si="8" ref="J76:P76">SUM(J77:J79)</f>
        <v>0</v>
      </c>
      <c r="K76" s="51">
        <f t="shared" si="8"/>
        <v>0</v>
      </c>
      <c r="L76" s="51">
        <f t="shared" si="8"/>
        <v>0</v>
      </c>
      <c r="M76" s="51">
        <f t="shared" si="8"/>
        <v>0</v>
      </c>
      <c r="N76" s="51">
        <f>N77</f>
        <v>30</v>
      </c>
      <c r="O76" s="51">
        <f>O77</f>
        <v>3</v>
      </c>
      <c r="P76" s="51">
        <f t="shared" si="8"/>
        <v>0</v>
      </c>
      <c r="Q76" s="51">
        <f>SUM(Q77,Q80,Q83,)</f>
        <v>30</v>
      </c>
      <c r="R76" s="51">
        <f>SUM(R77,R80,R83,)</f>
        <v>3</v>
      </c>
      <c r="S76" s="51">
        <f>S77</f>
        <v>0</v>
      </c>
      <c r="T76" s="51">
        <f>SUM(T77,T80,T83)</f>
        <v>30</v>
      </c>
      <c r="U76" s="51">
        <f>U77</f>
        <v>0</v>
      </c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62"/>
      <c r="AI76" s="50"/>
      <c r="AJ76" s="50"/>
    </row>
    <row r="77" spans="1:21" ht="14.25">
      <c r="A77" s="113">
        <v>1</v>
      </c>
      <c r="B77" s="114" t="s">
        <v>54</v>
      </c>
      <c r="C77" s="120"/>
      <c r="D77" s="120"/>
      <c r="E77" s="120"/>
      <c r="F77" s="120">
        <v>30</v>
      </c>
      <c r="G77" s="121">
        <v>30</v>
      </c>
      <c r="H77" s="121">
        <v>75</v>
      </c>
      <c r="I77" s="121">
        <v>3</v>
      </c>
      <c r="J77" s="122"/>
      <c r="K77" s="120"/>
      <c r="L77" s="123"/>
      <c r="M77" s="124"/>
      <c r="N77" s="120">
        <v>30</v>
      </c>
      <c r="O77" s="123">
        <v>3</v>
      </c>
      <c r="P77" s="124"/>
      <c r="Q77" s="120"/>
      <c r="R77" s="123"/>
      <c r="S77" s="125"/>
      <c r="T77" s="120"/>
      <c r="U77" s="123"/>
    </row>
    <row r="78" spans="1:21" ht="14.25">
      <c r="A78" s="85" t="s">
        <v>55</v>
      </c>
      <c r="B78" s="126" t="s">
        <v>102</v>
      </c>
      <c r="C78" s="87" t="s">
        <v>50</v>
      </c>
      <c r="D78" s="87" t="s">
        <v>46</v>
      </c>
      <c r="E78" s="87" t="s">
        <v>48</v>
      </c>
      <c r="F78" s="88">
        <v>30</v>
      </c>
      <c r="G78" s="89">
        <v>30</v>
      </c>
      <c r="H78" s="89">
        <v>75</v>
      </c>
      <c r="I78" s="89">
        <v>3</v>
      </c>
      <c r="J78" s="90"/>
      <c r="K78" s="87"/>
      <c r="L78" s="92"/>
      <c r="M78" s="93"/>
      <c r="N78" s="87">
        <v>30</v>
      </c>
      <c r="O78" s="92">
        <v>3</v>
      </c>
      <c r="P78" s="93"/>
      <c r="Q78" s="87"/>
      <c r="R78" s="92"/>
      <c r="S78" s="127"/>
      <c r="T78" s="87"/>
      <c r="U78" s="92"/>
    </row>
    <row r="79" spans="1:21" ht="14.25">
      <c r="A79" s="85" t="s">
        <v>56</v>
      </c>
      <c r="B79" s="126" t="s">
        <v>103</v>
      </c>
      <c r="C79" s="87" t="s">
        <v>50</v>
      </c>
      <c r="D79" s="87" t="s">
        <v>46</v>
      </c>
      <c r="E79" s="87" t="s">
        <v>48</v>
      </c>
      <c r="F79" s="88">
        <v>30</v>
      </c>
      <c r="G79" s="89">
        <v>30</v>
      </c>
      <c r="H79" s="89">
        <v>75</v>
      </c>
      <c r="I79" s="89">
        <v>3</v>
      </c>
      <c r="J79" s="90"/>
      <c r="K79" s="87"/>
      <c r="L79" s="92"/>
      <c r="M79" s="93"/>
      <c r="N79" s="87">
        <v>30</v>
      </c>
      <c r="O79" s="92">
        <v>3</v>
      </c>
      <c r="P79" s="93"/>
      <c r="Q79" s="87"/>
      <c r="R79" s="92"/>
      <c r="S79" s="127"/>
      <c r="T79" s="87"/>
      <c r="U79" s="92"/>
    </row>
    <row r="80" spans="1:21" ht="14.25">
      <c r="A80" s="113">
        <v>2</v>
      </c>
      <c r="B80" s="114" t="s">
        <v>57</v>
      </c>
      <c r="C80" s="120"/>
      <c r="D80" s="120"/>
      <c r="E80" s="120"/>
      <c r="F80" s="120">
        <v>30</v>
      </c>
      <c r="G80" s="121">
        <v>30</v>
      </c>
      <c r="H80" s="121">
        <v>75</v>
      </c>
      <c r="I80" s="121">
        <v>3</v>
      </c>
      <c r="J80" s="122"/>
      <c r="K80" s="120"/>
      <c r="L80" s="123"/>
      <c r="M80" s="124"/>
      <c r="N80" s="120"/>
      <c r="O80" s="123"/>
      <c r="P80" s="124"/>
      <c r="Q80" s="120">
        <v>30</v>
      </c>
      <c r="R80" s="123">
        <v>3</v>
      </c>
      <c r="S80" s="125"/>
      <c r="T80" s="120"/>
      <c r="U80" s="123"/>
    </row>
    <row r="81" spans="1:21" ht="14.25">
      <c r="A81" s="85" t="s">
        <v>55</v>
      </c>
      <c r="B81" s="126" t="s">
        <v>104</v>
      </c>
      <c r="C81" s="87" t="s">
        <v>50</v>
      </c>
      <c r="D81" s="87" t="s">
        <v>46</v>
      </c>
      <c r="E81" s="87" t="s">
        <v>48</v>
      </c>
      <c r="F81" s="88">
        <v>30</v>
      </c>
      <c r="G81" s="89">
        <v>30</v>
      </c>
      <c r="H81" s="89">
        <v>75</v>
      </c>
      <c r="I81" s="89">
        <v>3</v>
      </c>
      <c r="J81" s="90"/>
      <c r="K81" s="87"/>
      <c r="L81" s="92"/>
      <c r="M81" s="93"/>
      <c r="N81" s="87"/>
      <c r="O81" s="92"/>
      <c r="P81" s="93"/>
      <c r="Q81" s="87">
        <v>30</v>
      </c>
      <c r="R81" s="92">
        <v>3</v>
      </c>
      <c r="S81" s="127"/>
      <c r="T81" s="87"/>
      <c r="U81" s="92"/>
    </row>
    <row r="82" spans="1:21" ht="14.25">
      <c r="A82" s="85" t="s">
        <v>56</v>
      </c>
      <c r="B82" s="126" t="s">
        <v>105</v>
      </c>
      <c r="C82" s="87" t="s">
        <v>50</v>
      </c>
      <c r="D82" s="87" t="s">
        <v>46</v>
      </c>
      <c r="E82" s="87" t="s">
        <v>48</v>
      </c>
      <c r="F82" s="88">
        <v>30</v>
      </c>
      <c r="G82" s="89">
        <v>30</v>
      </c>
      <c r="H82" s="89">
        <v>75</v>
      </c>
      <c r="I82" s="89">
        <v>3</v>
      </c>
      <c r="J82" s="90"/>
      <c r="K82" s="87"/>
      <c r="L82" s="92"/>
      <c r="M82" s="93"/>
      <c r="N82" s="87"/>
      <c r="O82" s="92"/>
      <c r="P82" s="93"/>
      <c r="Q82" s="87">
        <v>30</v>
      </c>
      <c r="R82" s="92">
        <v>3</v>
      </c>
      <c r="S82" s="127"/>
      <c r="T82" s="87"/>
      <c r="U82" s="92"/>
    </row>
    <row r="83" spans="1:21" ht="14.25">
      <c r="A83" s="113">
        <v>3</v>
      </c>
      <c r="B83" s="114" t="s">
        <v>58</v>
      </c>
      <c r="C83" s="120"/>
      <c r="D83" s="120"/>
      <c r="E83" s="120"/>
      <c r="F83" s="120">
        <v>30</v>
      </c>
      <c r="G83" s="121">
        <v>30</v>
      </c>
      <c r="H83" s="121">
        <v>75</v>
      </c>
      <c r="I83" s="121">
        <v>3</v>
      </c>
      <c r="J83" s="122"/>
      <c r="K83" s="120"/>
      <c r="L83" s="123"/>
      <c r="M83" s="124"/>
      <c r="N83" s="120"/>
      <c r="O83" s="123"/>
      <c r="P83" s="124"/>
      <c r="Q83" s="120"/>
      <c r="R83" s="123"/>
      <c r="S83" s="125"/>
      <c r="T83" s="120">
        <v>30</v>
      </c>
      <c r="U83" s="123">
        <v>3</v>
      </c>
    </row>
    <row r="84" spans="1:21" ht="14.25">
      <c r="A84" s="85" t="s">
        <v>55</v>
      </c>
      <c r="B84" s="126" t="s">
        <v>106</v>
      </c>
      <c r="C84" s="87" t="s">
        <v>50</v>
      </c>
      <c r="D84" s="87" t="s">
        <v>46</v>
      </c>
      <c r="E84" s="87" t="s">
        <v>48</v>
      </c>
      <c r="F84" s="88">
        <v>30</v>
      </c>
      <c r="G84" s="89">
        <v>30</v>
      </c>
      <c r="H84" s="89">
        <v>75</v>
      </c>
      <c r="I84" s="89">
        <v>3</v>
      </c>
      <c r="J84" s="90"/>
      <c r="K84" s="87"/>
      <c r="L84" s="92"/>
      <c r="M84" s="93"/>
      <c r="N84" s="87"/>
      <c r="O84" s="92"/>
      <c r="P84" s="93"/>
      <c r="Q84" s="87"/>
      <c r="R84" s="92"/>
      <c r="S84" s="127"/>
      <c r="T84" s="87">
        <v>30</v>
      </c>
      <c r="U84" s="92">
        <v>3</v>
      </c>
    </row>
    <row r="85" spans="1:21" ht="14.25">
      <c r="A85" s="85" t="s">
        <v>56</v>
      </c>
      <c r="B85" s="126" t="s">
        <v>120</v>
      </c>
      <c r="C85" s="87" t="s">
        <v>50</v>
      </c>
      <c r="D85" s="87" t="s">
        <v>46</v>
      </c>
      <c r="E85" s="87" t="s">
        <v>48</v>
      </c>
      <c r="F85" s="88">
        <v>30</v>
      </c>
      <c r="G85" s="89">
        <v>30</v>
      </c>
      <c r="H85" s="89">
        <v>75</v>
      </c>
      <c r="I85" s="89">
        <v>3</v>
      </c>
      <c r="J85" s="90"/>
      <c r="K85" s="87"/>
      <c r="L85" s="92"/>
      <c r="M85" s="93"/>
      <c r="N85" s="87"/>
      <c r="O85" s="92"/>
      <c r="P85" s="93"/>
      <c r="Q85" s="87"/>
      <c r="R85" s="92"/>
      <c r="S85" s="127"/>
      <c r="T85" s="87">
        <v>30</v>
      </c>
      <c r="U85" s="92">
        <v>3</v>
      </c>
    </row>
    <row r="86" spans="1:36" ht="14.25">
      <c r="A86" s="181" t="s">
        <v>117</v>
      </c>
      <c r="B86" s="181"/>
      <c r="C86" s="181"/>
      <c r="D86" s="181" t="s">
        <v>46</v>
      </c>
      <c r="E86" s="181" t="s">
        <v>116</v>
      </c>
      <c r="F86" s="148">
        <v>50</v>
      </c>
      <c r="G86" s="148">
        <v>50</v>
      </c>
      <c r="H86" s="149">
        <v>50</v>
      </c>
      <c r="I86" s="150">
        <v>2</v>
      </c>
      <c r="J86" s="149">
        <v>0</v>
      </c>
      <c r="K86" s="149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25</v>
      </c>
      <c r="R86" s="148">
        <v>1</v>
      </c>
      <c r="S86" s="148"/>
      <c r="T86" s="148">
        <v>25</v>
      </c>
      <c r="U86" s="148">
        <v>1</v>
      </c>
      <c r="V86" s="132"/>
      <c r="W86" s="133"/>
      <c r="X86" s="134"/>
      <c r="Y86" s="134"/>
      <c r="AH86" s="144"/>
      <c r="AI86" s="144"/>
      <c r="AJ86" s="144"/>
    </row>
    <row r="87" spans="1:36" ht="15">
      <c r="A87" s="139">
        <v>1</v>
      </c>
      <c r="B87" s="142" t="s">
        <v>131</v>
      </c>
      <c r="C87" s="87" t="s">
        <v>50</v>
      </c>
      <c r="D87" s="143" t="s">
        <v>130</v>
      </c>
      <c r="E87" s="153" t="s">
        <v>116</v>
      </c>
      <c r="F87" s="88">
        <v>50</v>
      </c>
      <c r="G87" s="88">
        <v>50</v>
      </c>
      <c r="H87" s="88">
        <v>50</v>
      </c>
      <c r="I87" s="88">
        <v>2</v>
      </c>
      <c r="J87" s="141"/>
      <c r="K87" s="141"/>
      <c r="L87" s="140"/>
      <c r="M87" s="140"/>
      <c r="N87" s="140"/>
      <c r="O87" s="140"/>
      <c r="P87" s="140"/>
      <c r="Q87" s="140">
        <v>25</v>
      </c>
      <c r="R87" s="140">
        <v>1</v>
      </c>
      <c r="S87" s="140"/>
      <c r="T87" s="140">
        <v>25</v>
      </c>
      <c r="U87" s="140">
        <v>1</v>
      </c>
      <c r="V87" s="138"/>
      <c r="W87" s="138"/>
      <c r="X87" s="134"/>
      <c r="Y87" s="134"/>
      <c r="AH87" s="144"/>
      <c r="AI87" s="144"/>
      <c r="AJ87" s="144"/>
    </row>
    <row r="88" spans="1:21" ht="14.25">
      <c r="A88" s="146" t="s">
        <v>132</v>
      </c>
      <c r="B88" s="147"/>
      <c r="C88" s="76"/>
      <c r="D88" s="76"/>
      <c r="E88" s="76"/>
      <c r="F88" s="76">
        <f aca="true" t="shared" si="9" ref="F88:U88">SUM(F89:F90)</f>
        <v>64</v>
      </c>
      <c r="G88" s="76">
        <f t="shared" si="9"/>
        <v>60</v>
      </c>
      <c r="H88" s="76">
        <f t="shared" si="9"/>
        <v>104</v>
      </c>
      <c r="I88" s="77">
        <f t="shared" si="9"/>
        <v>4</v>
      </c>
      <c r="J88" s="78">
        <f t="shared" si="9"/>
        <v>0</v>
      </c>
      <c r="K88" s="76">
        <f t="shared" si="9"/>
        <v>30</v>
      </c>
      <c r="L88" s="79">
        <f t="shared" si="9"/>
        <v>2</v>
      </c>
      <c r="M88" s="78">
        <f t="shared" si="9"/>
        <v>0</v>
      </c>
      <c r="N88" s="76">
        <f t="shared" si="9"/>
        <v>30</v>
      </c>
      <c r="O88" s="79">
        <f t="shared" si="9"/>
        <v>2</v>
      </c>
      <c r="P88" s="78">
        <f t="shared" si="9"/>
        <v>0</v>
      </c>
      <c r="Q88" s="76">
        <f t="shared" si="9"/>
        <v>0</v>
      </c>
      <c r="R88" s="79">
        <f t="shared" si="9"/>
        <v>0</v>
      </c>
      <c r="S88" s="80">
        <f t="shared" si="9"/>
        <v>0</v>
      </c>
      <c r="T88" s="76">
        <f t="shared" si="9"/>
        <v>0</v>
      </c>
      <c r="U88" s="128">
        <f t="shared" si="9"/>
        <v>0</v>
      </c>
    </row>
    <row r="89" spans="1:21" ht="14.25" customHeight="1">
      <c r="A89" s="85">
        <v>1</v>
      </c>
      <c r="B89" s="126" t="s">
        <v>134</v>
      </c>
      <c r="C89" s="87" t="s">
        <v>46</v>
      </c>
      <c r="D89" s="87" t="s">
        <v>46</v>
      </c>
      <c r="E89" s="87" t="s">
        <v>49</v>
      </c>
      <c r="F89" s="88">
        <v>60</v>
      </c>
      <c r="G89" s="89">
        <v>60</v>
      </c>
      <c r="H89" s="89">
        <v>100</v>
      </c>
      <c r="I89" s="89">
        <v>4</v>
      </c>
      <c r="J89" s="90"/>
      <c r="K89" s="87">
        <v>30</v>
      </c>
      <c r="L89" s="91">
        <v>2</v>
      </c>
      <c r="M89" s="90"/>
      <c r="N89" s="87">
        <v>30</v>
      </c>
      <c r="O89" s="92">
        <v>2</v>
      </c>
      <c r="P89" s="90"/>
      <c r="Q89" s="87"/>
      <c r="R89" s="92"/>
      <c r="S89" s="93"/>
      <c r="T89" s="87"/>
      <c r="U89" s="92"/>
    </row>
    <row r="90" spans="1:36" ht="15" thickBot="1">
      <c r="A90" s="85">
        <v>2</v>
      </c>
      <c r="B90" s="131" t="s">
        <v>107</v>
      </c>
      <c r="C90" s="87" t="s">
        <v>46</v>
      </c>
      <c r="D90" s="87" t="s">
        <v>51</v>
      </c>
      <c r="E90" s="87" t="s">
        <v>116</v>
      </c>
      <c r="F90" s="88">
        <v>4</v>
      </c>
      <c r="G90" s="88">
        <v>0</v>
      </c>
      <c r="H90" s="88">
        <v>4</v>
      </c>
      <c r="I90" s="89">
        <v>0</v>
      </c>
      <c r="J90" s="90"/>
      <c r="K90" s="87"/>
      <c r="L90" s="92"/>
      <c r="M90" s="90"/>
      <c r="N90" s="87"/>
      <c r="O90" s="92"/>
      <c r="P90" s="90"/>
      <c r="Q90" s="87"/>
      <c r="R90" s="92"/>
      <c r="S90" s="127"/>
      <c r="T90" s="87"/>
      <c r="U90" s="91"/>
      <c r="AH90" s="136" t="s">
        <v>122</v>
      </c>
      <c r="AI90" s="136" t="s">
        <v>123</v>
      </c>
      <c r="AJ90" s="136" t="s">
        <v>124</v>
      </c>
    </row>
    <row r="91" spans="1:36" s="55" customFormat="1" ht="15" thickBot="1">
      <c r="A91" s="172" t="s">
        <v>42</v>
      </c>
      <c r="B91" s="173"/>
      <c r="C91" s="173"/>
      <c r="D91" s="173"/>
      <c r="E91" s="174"/>
      <c r="F91" s="56">
        <f>SUM(F88,F86,F76,F52,F27,F25,F22)</f>
        <v>1119</v>
      </c>
      <c r="G91" s="137">
        <f>SUM(G88,G86,G76,G52,G27,G25,G22)</f>
        <v>605</v>
      </c>
      <c r="H91" s="56">
        <f>SUM(H88,H86,H76,H52,H27,H25,H22)</f>
        <v>3004</v>
      </c>
      <c r="I91" s="57"/>
      <c r="J91" s="44">
        <f aca="true" t="shared" si="10" ref="J91:T91">SUM(J88,J76,J52,J27,J25,J22)</f>
        <v>240</v>
      </c>
      <c r="K91" s="44">
        <f t="shared" si="10"/>
        <v>60</v>
      </c>
      <c r="L91" s="44">
        <f t="shared" si="10"/>
        <v>30</v>
      </c>
      <c r="M91" s="44">
        <f t="shared" si="10"/>
        <v>150</v>
      </c>
      <c r="N91" s="44">
        <f t="shared" si="10"/>
        <v>150</v>
      </c>
      <c r="O91" s="44">
        <f t="shared" si="10"/>
        <v>30</v>
      </c>
      <c r="P91" s="44">
        <f t="shared" si="10"/>
        <v>90</v>
      </c>
      <c r="Q91" s="44">
        <f t="shared" si="10"/>
        <v>180</v>
      </c>
      <c r="R91" s="44">
        <f>SUM(R86,R88,R76,R52,R27,R25,R22)</f>
        <v>30</v>
      </c>
      <c r="S91" s="44">
        <f t="shared" si="10"/>
        <v>30</v>
      </c>
      <c r="T91" s="44">
        <f t="shared" si="10"/>
        <v>165</v>
      </c>
      <c r="U91" s="44">
        <f>SUM(U88,U86,U83,U76,U52,U27,U25,U22)</f>
        <v>30</v>
      </c>
      <c r="V91" s="44" t="e">
        <f>SUM(V88,#REF!,V76,V52,V27,V25,V22)</f>
        <v>#REF!</v>
      </c>
      <c r="W91" s="44" t="e">
        <f>SUM(W88,#REF!,W76,W52,W27,W25,W22)</f>
        <v>#REF!</v>
      </c>
      <c r="X91" s="44" t="e">
        <f>SUM(X88,#REF!,X76,X52,X27,X25,X22)</f>
        <v>#REF!</v>
      </c>
      <c r="Y91" s="44" t="e">
        <f>SUM(Y88,#REF!,Y76,Y52,Y27,Y25,Y22)</f>
        <v>#REF!</v>
      </c>
      <c r="Z91" s="44" t="e">
        <f>SUM(Z88,#REF!,Z76,Z52,Z27,Z25,Z22)</f>
        <v>#REF!</v>
      </c>
      <c r="AA91" s="44" t="e">
        <f>SUM(AA88,#REF!,AA76,AA52,AA27,AA25,AA22)</f>
        <v>#REF!</v>
      </c>
      <c r="AB91" s="44" t="e">
        <f>SUM(AB88,#REF!,AB76,AB52,AB27,AB25,AB22)</f>
        <v>#REF!</v>
      </c>
      <c r="AC91" s="44" t="e">
        <f>SUM(AC88,#REF!,AC76,AC52,AC27,AC25,AC22)</f>
        <v>#REF!</v>
      </c>
      <c r="AD91" s="44" t="e">
        <f>SUM(AD88,#REF!,AD76,AD52,AD27,AD25,AD22)</f>
        <v>#REF!</v>
      </c>
      <c r="AE91" s="44" t="e">
        <f>SUM(AE88,#REF!,AE76,AE52,AE27,AE25,AE22)</f>
        <v>#REF!</v>
      </c>
      <c r="AF91" s="44" t="e">
        <f>SUM(AF88,#REF!,AF76,AF52,AF27,AF25,AF22)</f>
        <v>#REF!</v>
      </c>
      <c r="AG91" s="44" t="e">
        <f>SUM(AG88,#REF!,AG76,AG52,AG27,AG25,AG22)</f>
        <v>#REF!</v>
      </c>
      <c r="AH91" s="135">
        <f>SUM(J91,M91,P91,S91)</f>
        <v>510</v>
      </c>
      <c r="AI91" s="135">
        <f>SUM(K91,N91,Q91,T91)</f>
        <v>555</v>
      </c>
      <c r="AJ91" s="135">
        <f>SUM(L91,O91,R91,U91)</f>
        <v>120</v>
      </c>
    </row>
    <row r="92" spans="1:36" s="55" customFormat="1" ht="15" thickBot="1">
      <c r="A92" s="205"/>
      <c r="B92" s="205"/>
      <c r="C92" s="43"/>
      <c r="D92" s="43"/>
      <c r="E92" s="43"/>
      <c r="F92" s="175" t="s">
        <v>41</v>
      </c>
      <c r="G92" s="175"/>
      <c r="H92" s="175"/>
      <c r="I92" s="175"/>
      <c r="J92" s="176">
        <f>J91+K91</f>
        <v>300</v>
      </c>
      <c r="K92" s="177"/>
      <c r="L92" s="42"/>
      <c r="M92" s="176">
        <f>M91+N91</f>
        <v>300</v>
      </c>
      <c r="N92" s="177"/>
      <c r="O92" s="42"/>
      <c r="P92" s="176">
        <f>P91+Q91</f>
        <v>270</v>
      </c>
      <c r="Q92" s="177"/>
      <c r="R92" s="42"/>
      <c r="S92" s="176">
        <f>S91+T91</f>
        <v>195</v>
      </c>
      <c r="T92" s="177"/>
      <c r="U92" s="42"/>
      <c r="V92" s="206" t="e">
        <f>V91+W91</f>
        <v>#REF!</v>
      </c>
      <c r="W92" s="177"/>
      <c r="X92" s="42"/>
      <c r="Y92" s="206" t="e">
        <f>Y91+Z91</f>
        <v>#REF!</v>
      </c>
      <c r="Z92" s="177"/>
      <c r="AA92" s="42"/>
      <c r="AB92" s="206" t="e">
        <f>AB91+AC91</f>
        <v>#REF!</v>
      </c>
      <c r="AC92" s="177"/>
      <c r="AD92" s="42"/>
      <c r="AE92" s="206" t="e">
        <f>AE91+AF91</f>
        <v>#REF!</v>
      </c>
      <c r="AF92" s="177"/>
      <c r="AG92" s="52"/>
      <c r="AH92" s="203">
        <f>SUM(J92,M92,P92,S92)</f>
        <v>1065</v>
      </c>
      <c r="AI92" s="204"/>
      <c r="AJ92" s="58"/>
    </row>
    <row r="93" spans="1:33" s="55" customFormat="1" ht="14.25">
      <c r="A93" s="59"/>
      <c r="B93" s="59"/>
      <c r="C93" s="59"/>
      <c r="D93" s="59"/>
      <c r="E93" s="60"/>
      <c r="F93" s="61"/>
      <c r="G93" s="62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1:33" s="55" customFormat="1" ht="14.25">
      <c r="A94" s="60"/>
      <c r="B94" s="63"/>
      <c r="C94" s="59"/>
      <c r="D94" s="59"/>
      <c r="E94" s="60"/>
      <c r="F94" s="61"/>
      <c r="G94" s="62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1:33" s="55" customFormat="1" ht="14.25">
      <c r="A95" s="60"/>
      <c r="B95" s="63"/>
      <c r="C95" s="59"/>
      <c r="D95" s="59"/>
      <c r="E95" s="60"/>
      <c r="F95" s="6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</row>
    <row r="96" spans="1:33" s="55" customFormat="1" ht="14.25">
      <c r="A96" s="60"/>
      <c r="B96" s="63"/>
      <c r="C96" s="59"/>
      <c r="D96" s="59"/>
      <c r="E96" s="60"/>
      <c r="F96" s="6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</row>
    <row r="97" spans="1:33" s="55" customFormat="1" ht="14.25">
      <c r="A97" s="60"/>
      <c r="B97" s="63"/>
      <c r="C97" s="59"/>
      <c r="D97" s="59"/>
      <c r="E97" s="60"/>
      <c r="F97" s="6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</row>
    <row r="98" spans="1:33" s="55" customFormat="1" ht="14.25">
      <c r="A98" s="60"/>
      <c r="B98" s="63"/>
      <c r="C98" s="59"/>
      <c r="D98" s="59"/>
      <c r="E98" s="60"/>
      <c r="F98" s="6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</row>
    <row r="99" spans="1:33" s="55" customFormat="1" ht="14.25">
      <c r="A99" s="60"/>
      <c r="B99" s="63"/>
      <c r="C99" s="63"/>
      <c r="D99" s="63"/>
      <c r="E99" s="60"/>
      <c r="F99" s="64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</row>
    <row r="100" spans="1:33" s="55" customFormat="1" ht="14.25">
      <c r="A100" s="60"/>
      <c r="B100" s="63"/>
      <c r="C100" s="59"/>
      <c r="D100" s="59"/>
      <c r="E100" s="60"/>
      <c r="F100" s="6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</row>
    <row r="101" spans="1:33" s="55" customFormat="1" ht="14.25">
      <c r="A101" s="60"/>
      <c r="B101" s="59"/>
      <c r="C101" s="59"/>
      <c r="D101" s="59"/>
      <c r="E101" s="60"/>
      <c r="F101" s="65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</row>
    <row r="102" spans="1:33" s="55" customFormat="1" ht="14.25">
      <c r="A102" s="60"/>
      <c r="B102" s="63"/>
      <c r="C102" s="59"/>
      <c r="D102" s="59"/>
      <c r="E102" s="60"/>
      <c r="F102" s="6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1:33" s="55" customFormat="1" ht="14.25">
      <c r="A103" s="60"/>
      <c r="B103" s="66"/>
      <c r="C103" s="59"/>
      <c r="D103" s="59"/>
      <c r="E103" s="60"/>
      <c r="F103" s="61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</row>
    <row r="104" spans="1:39" s="55" customFormat="1" ht="14.25">
      <c r="A104" s="60"/>
      <c r="B104" s="63"/>
      <c r="C104" s="59"/>
      <c r="D104" s="59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7"/>
      <c r="AI104" s="67"/>
      <c r="AJ104" s="67"/>
      <c r="AK104" s="67"/>
      <c r="AL104" s="67"/>
      <c r="AM104" s="67"/>
    </row>
    <row r="105" spans="1:43" s="53" customFormat="1" ht="14.25">
      <c r="A105" s="60"/>
      <c r="B105" s="63"/>
      <c r="C105" s="59"/>
      <c r="D105" s="59"/>
      <c r="E105" s="60"/>
      <c r="F105" s="6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8"/>
      <c r="AI105" s="68"/>
      <c r="AJ105" s="68"/>
      <c r="AK105" s="68"/>
      <c r="AL105" s="68"/>
      <c r="AM105" s="68"/>
      <c r="AN105" s="69"/>
      <c r="AO105" s="69"/>
      <c r="AP105" s="69"/>
      <c r="AQ105" s="69"/>
    </row>
    <row r="106" spans="1:39" s="53" customFormat="1" ht="14.25">
      <c r="A106" s="60"/>
      <c r="B106" s="66"/>
      <c r="C106" s="59"/>
      <c r="D106" s="59"/>
      <c r="E106" s="60"/>
      <c r="F106" s="6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8"/>
      <c r="AI106" s="68"/>
      <c r="AJ106" s="68"/>
      <c r="AK106" s="68"/>
      <c r="AL106" s="68"/>
      <c r="AM106" s="68"/>
    </row>
    <row r="107" spans="1:39" s="53" customFormat="1" ht="14.25">
      <c r="A107" s="60"/>
      <c r="B107" s="63"/>
      <c r="C107" s="63"/>
      <c r="D107" s="63"/>
      <c r="E107" s="60"/>
      <c r="F107" s="65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8"/>
      <c r="AI107" s="68"/>
      <c r="AJ107" s="68"/>
      <c r="AK107" s="68"/>
      <c r="AL107" s="68"/>
      <c r="AM107" s="68"/>
    </row>
    <row r="108" spans="1:39" s="55" customFormat="1" ht="14.25">
      <c r="A108" s="60"/>
      <c r="B108" s="59"/>
      <c r="C108" s="59"/>
      <c r="D108" s="59"/>
      <c r="E108" s="60"/>
      <c r="F108" s="65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7"/>
      <c r="AI108" s="67"/>
      <c r="AJ108" s="67"/>
      <c r="AK108" s="67"/>
      <c r="AL108" s="67"/>
      <c r="AM108" s="67"/>
    </row>
    <row r="109" spans="1:39" s="55" customFormat="1" ht="14.25">
      <c r="A109" s="60"/>
      <c r="B109" s="63"/>
      <c r="C109" s="63"/>
      <c r="D109" s="63"/>
      <c r="E109" s="60"/>
      <c r="F109" s="65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7"/>
      <c r="AI109" s="67"/>
      <c r="AJ109" s="67"/>
      <c r="AK109" s="67"/>
      <c r="AL109" s="67"/>
      <c r="AM109" s="67"/>
    </row>
    <row r="110" spans="1:39" s="55" customFormat="1" ht="14.25">
      <c r="A110" s="60"/>
      <c r="B110" s="59"/>
      <c r="C110" s="60"/>
      <c r="D110" s="60"/>
      <c r="E110" s="60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7"/>
      <c r="AI110" s="67"/>
      <c r="AJ110" s="67"/>
      <c r="AK110" s="67"/>
      <c r="AL110" s="67"/>
      <c r="AM110" s="67"/>
    </row>
    <row r="111" spans="1:39" s="55" customFormat="1" ht="14.25">
      <c r="A111" s="60"/>
      <c r="B111" s="59"/>
      <c r="C111" s="60"/>
      <c r="D111" s="60"/>
      <c r="E111" s="60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7"/>
      <c r="AI111" s="67"/>
      <c r="AJ111" s="67"/>
      <c r="AK111" s="67"/>
      <c r="AL111" s="67"/>
      <c r="AM111" s="67"/>
    </row>
    <row r="112" spans="1:39" s="55" customFormat="1" ht="14.25">
      <c r="A112" s="60"/>
      <c r="B112" s="70"/>
      <c r="C112" s="60"/>
      <c r="D112" s="60"/>
      <c r="E112" s="60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7"/>
      <c r="AI112" s="67"/>
      <c r="AJ112" s="67"/>
      <c r="AK112" s="67"/>
      <c r="AL112" s="67"/>
      <c r="AM112" s="67"/>
    </row>
    <row r="113" spans="1:39" s="55" customFormat="1" ht="14.25">
      <c r="A113" s="60"/>
      <c r="B113" s="59"/>
      <c r="C113" s="60"/>
      <c r="D113" s="60"/>
      <c r="E113" s="60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71"/>
      <c r="AI113" s="71"/>
      <c r="AJ113" s="71"/>
      <c r="AK113" s="71"/>
      <c r="AL113" s="71"/>
      <c r="AM113" s="71"/>
    </row>
    <row r="114" spans="1:39" s="55" customFormat="1" ht="14.25">
      <c r="A114" s="60"/>
      <c r="B114" s="59"/>
      <c r="C114" s="60"/>
      <c r="D114" s="60"/>
      <c r="E114" s="6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71"/>
      <c r="AI114" s="71"/>
      <c r="AJ114" s="71"/>
      <c r="AK114" s="71"/>
      <c r="AL114" s="71"/>
      <c r="AM114" s="71"/>
    </row>
    <row r="115" spans="1:39" s="55" customFormat="1" ht="14.25">
      <c r="A115" s="60"/>
      <c r="B115" s="59"/>
      <c r="C115" s="60"/>
      <c r="D115" s="60"/>
      <c r="E115" s="60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1"/>
      <c r="AI115" s="71"/>
      <c r="AJ115" s="71"/>
      <c r="AK115" s="71"/>
      <c r="AL115" s="71"/>
      <c r="AM115" s="71"/>
    </row>
    <row r="116" spans="1:39" s="55" customFormat="1" ht="14.25">
      <c r="A116" s="72"/>
      <c r="B116" s="69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1"/>
      <c r="AI116" s="71"/>
      <c r="AJ116" s="71"/>
      <c r="AK116" s="71"/>
      <c r="AL116" s="71"/>
      <c r="AM116" s="71"/>
    </row>
    <row r="117" spans="1:39" s="55" customFormat="1" ht="14.25">
      <c r="A117" s="43"/>
      <c r="B117" s="53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1"/>
      <c r="AI117" s="71"/>
      <c r="AJ117" s="71"/>
      <c r="AK117" s="71"/>
      <c r="AL117" s="71"/>
      <c r="AM117" s="71"/>
    </row>
    <row r="118" spans="1:39" s="55" customFormat="1" ht="14.25">
      <c r="A118" s="43"/>
      <c r="B118" s="53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1"/>
      <c r="AI118" s="71"/>
      <c r="AJ118" s="71"/>
      <c r="AK118" s="71"/>
      <c r="AL118" s="71"/>
      <c r="AM118" s="71"/>
    </row>
    <row r="119" spans="1:39" s="55" customFormat="1" ht="14.25">
      <c r="A119" s="43"/>
      <c r="B119" s="53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1"/>
      <c r="AI119" s="71"/>
      <c r="AJ119" s="71"/>
      <c r="AK119" s="71"/>
      <c r="AL119" s="71"/>
      <c r="AM119" s="71"/>
    </row>
    <row r="120" spans="1:39" s="55" customFormat="1" ht="14.25">
      <c r="A120" s="43"/>
      <c r="B120" s="53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1"/>
      <c r="AI120" s="71"/>
      <c r="AJ120" s="71"/>
      <c r="AK120" s="71"/>
      <c r="AL120" s="71"/>
      <c r="AM120" s="71"/>
    </row>
    <row r="121" spans="1:39" s="55" customFormat="1" ht="14.25">
      <c r="A121" s="43"/>
      <c r="B121" s="53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1"/>
      <c r="AI121" s="71"/>
      <c r="AJ121" s="71"/>
      <c r="AK121" s="71"/>
      <c r="AL121" s="71"/>
      <c r="AM121" s="71"/>
    </row>
    <row r="122" spans="1:39" s="55" customFormat="1" ht="14.25">
      <c r="A122" s="43"/>
      <c r="B122" s="53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1"/>
      <c r="AI122" s="71"/>
      <c r="AJ122" s="71"/>
      <c r="AK122" s="71"/>
      <c r="AL122" s="71"/>
      <c r="AM122" s="71"/>
    </row>
    <row r="123" spans="1:39" s="55" customFormat="1" ht="14.25">
      <c r="A123" s="43"/>
      <c r="B123" s="53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1"/>
      <c r="AI123" s="71"/>
      <c r="AJ123" s="71"/>
      <c r="AK123" s="71"/>
      <c r="AL123" s="71"/>
      <c r="AM123" s="71"/>
    </row>
    <row r="124" spans="1:39" s="55" customFormat="1" ht="14.25">
      <c r="A124" s="43"/>
      <c r="B124" s="53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1"/>
      <c r="AI124" s="71"/>
      <c r="AJ124" s="71"/>
      <c r="AK124" s="71"/>
      <c r="AL124" s="71"/>
      <c r="AM124" s="71"/>
    </row>
    <row r="125" spans="1:39" s="55" customFormat="1" ht="14.25">
      <c r="A125" s="43"/>
      <c r="B125" s="53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1"/>
      <c r="AI125" s="71"/>
      <c r="AJ125" s="71"/>
      <c r="AK125" s="71"/>
      <c r="AL125" s="71"/>
      <c r="AM125" s="71"/>
    </row>
    <row r="126" spans="1:39" s="55" customFormat="1" ht="14.25">
      <c r="A126" s="43"/>
      <c r="B126" s="53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1"/>
      <c r="AI126" s="71"/>
      <c r="AJ126" s="71"/>
      <c r="AK126" s="71"/>
      <c r="AL126" s="71"/>
      <c r="AM126" s="71"/>
    </row>
    <row r="127" spans="1:39" s="55" customFormat="1" ht="14.25">
      <c r="A127" s="43"/>
      <c r="B127" s="53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1"/>
      <c r="AI127" s="71"/>
      <c r="AJ127" s="71"/>
      <c r="AK127" s="71"/>
      <c r="AL127" s="71"/>
      <c r="AM127" s="71"/>
    </row>
    <row r="128" spans="1:39" s="55" customFormat="1" ht="14.25">
      <c r="A128" s="43"/>
      <c r="B128" s="53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1"/>
      <c r="AI128" s="71"/>
      <c r="AJ128" s="71"/>
      <c r="AK128" s="71"/>
      <c r="AL128" s="71"/>
      <c r="AM128" s="71"/>
    </row>
    <row r="129" spans="1:39" s="55" customFormat="1" ht="14.25">
      <c r="A129" s="43"/>
      <c r="B129" s="53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1"/>
      <c r="AI129" s="71"/>
      <c r="AJ129" s="71"/>
      <c r="AK129" s="71"/>
      <c r="AL129" s="71"/>
      <c r="AM129" s="71"/>
    </row>
    <row r="130" spans="1:39" s="55" customFormat="1" ht="14.25">
      <c r="A130" s="43"/>
      <c r="B130" s="53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1"/>
      <c r="AI130" s="71"/>
      <c r="AJ130" s="71"/>
      <c r="AK130" s="71"/>
      <c r="AL130" s="71"/>
      <c r="AM130" s="71"/>
    </row>
    <row r="131" spans="1:39" s="55" customFormat="1" ht="14.25">
      <c r="A131" s="43"/>
      <c r="B131" s="53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1"/>
      <c r="AI131" s="71"/>
      <c r="AJ131" s="71"/>
      <c r="AK131" s="71"/>
      <c r="AL131" s="71"/>
      <c r="AM131" s="71"/>
    </row>
    <row r="132" spans="1:39" s="55" customFormat="1" ht="14.25">
      <c r="A132" s="43"/>
      <c r="B132" s="53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1"/>
      <c r="AI132" s="71"/>
      <c r="AJ132" s="71"/>
      <c r="AK132" s="71"/>
      <c r="AL132" s="71"/>
      <c r="AM132" s="71"/>
    </row>
    <row r="133" spans="1:39" s="55" customFormat="1" ht="14.25">
      <c r="A133" s="43"/>
      <c r="B133" s="53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1"/>
      <c r="AI133" s="71"/>
      <c r="AJ133" s="71"/>
      <c r="AK133" s="71"/>
      <c r="AL133" s="71"/>
      <c r="AM133" s="71"/>
    </row>
    <row r="134" spans="1:39" s="55" customFormat="1" ht="14.25">
      <c r="A134" s="43"/>
      <c r="B134" s="53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1"/>
      <c r="AI134" s="71"/>
      <c r="AJ134" s="71"/>
      <c r="AK134" s="71"/>
      <c r="AL134" s="71"/>
      <c r="AM134" s="71"/>
    </row>
    <row r="135" spans="1:39" s="55" customFormat="1" ht="14.25">
      <c r="A135" s="43"/>
      <c r="B135" s="53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1"/>
      <c r="AI135" s="71"/>
      <c r="AJ135" s="71"/>
      <c r="AK135" s="71"/>
      <c r="AL135" s="71"/>
      <c r="AM135" s="71"/>
    </row>
    <row r="136" spans="1:39" s="55" customFormat="1" ht="14.25">
      <c r="A136" s="43"/>
      <c r="B136" s="53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1"/>
      <c r="AI136" s="71"/>
      <c r="AJ136" s="71"/>
      <c r="AK136" s="71"/>
      <c r="AL136" s="71"/>
      <c r="AM136" s="71"/>
    </row>
    <row r="137" spans="1:39" s="55" customFormat="1" ht="14.25">
      <c r="A137" s="43"/>
      <c r="B137" s="53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1"/>
      <c r="AI137" s="71"/>
      <c r="AJ137" s="71"/>
      <c r="AK137" s="71"/>
      <c r="AL137" s="71"/>
      <c r="AM137" s="71"/>
    </row>
    <row r="138" spans="1:39" s="55" customFormat="1" ht="14.25">
      <c r="A138" s="43"/>
      <c r="B138" s="53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1"/>
      <c r="AI138" s="71"/>
      <c r="AJ138" s="71"/>
      <c r="AK138" s="71"/>
      <c r="AL138" s="71"/>
      <c r="AM138" s="71"/>
    </row>
    <row r="139" spans="1:39" s="55" customFormat="1" ht="14.25">
      <c r="A139" s="43"/>
      <c r="B139" s="53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1"/>
      <c r="AI139" s="71"/>
      <c r="AJ139" s="71"/>
      <c r="AK139" s="71"/>
      <c r="AL139" s="71"/>
      <c r="AM139" s="71"/>
    </row>
    <row r="140" spans="1:39" s="55" customFormat="1" ht="14.25">
      <c r="A140" s="43"/>
      <c r="B140" s="53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1"/>
      <c r="AI140" s="71"/>
      <c r="AJ140" s="71"/>
      <c r="AK140" s="71"/>
      <c r="AL140" s="71"/>
      <c r="AM140" s="71"/>
    </row>
    <row r="141" spans="1:39" s="55" customFormat="1" ht="14.25">
      <c r="A141" s="43"/>
      <c r="B141" s="53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1"/>
      <c r="AI141" s="71"/>
      <c r="AJ141" s="71"/>
      <c r="AK141" s="71"/>
      <c r="AL141" s="71"/>
      <c r="AM141" s="71"/>
    </row>
    <row r="142" spans="1:39" s="55" customFormat="1" ht="14.25">
      <c r="A142" s="43"/>
      <c r="B142" s="53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1"/>
      <c r="AI142" s="71"/>
      <c r="AJ142" s="71"/>
      <c r="AK142" s="71"/>
      <c r="AL142" s="71"/>
      <c r="AM142" s="71"/>
    </row>
    <row r="143" spans="3:39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  <c r="AI143" s="26"/>
      <c r="AJ143" s="26"/>
      <c r="AK143" s="26"/>
      <c r="AL143" s="26"/>
      <c r="AM143" s="26"/>
    </row>
    <row r="144" spans="3:39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  <c r="AI144" s="26"/>
      <c r="AJ144" s="26"/>
      <c r="AK144" s="26"/>
      <c r="AL144" s="26"/>
      <c r="AM144" s="26"/>
    </row>
    <row r="145" spans="3:39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  <c r="AI145" s="26"/>
      <c r="AJ145" s="26"/>
      <c r="AK145" s="26"/>
      <c r="AL145" s="26"/>
      <c r="AM145" s="26"/>
    </row>
    <row r="146" spans="3:39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  <c r="AI146" s="26"/>
      <c r="AJ146" s="26"/>
      <c r="AK146" s="26"/>
      <c r="AL146" s="26"/>
      <c r="AM146" s="26"/>
    </row>
    <row r="147" spans="3:39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  <c r="AI147" s="26"/>
      <c r="AJ147" s="26"/>
      <c r="AK147" s="26"/>
      <c r="AL147" s="26"/>
      <c r="AM147" s="26"/>
    </row>
    <row r="148" spans="3:39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  <c r="AI148" s="26"/>
      <c r="AJ148" s="26"/>
      <c r="AK148" s="26"/>
      <c r="AL148" s="26"/>
      <c r="AM148" s="26"/>
    </row>
    <row r="149" spans="3:39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  <c r="AI149" s="26"/>
      <c r="AJ149" s="26"/>
      <c r="AK149" s="26"/>
      <c r="AL149" s="26"/>
      <c r="AM149" s="26"/>
    </row>
    <row r="150" spans="3:39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  <c r="AI150" s="26"/>
      <c r="AJ150" s="26"/>
      <c r="AK150" s="26"/>
      <c r="AL150" s="26"/>
      <c r="AM150" s="26"/>
    </row>
    <row r="151" spans="3:39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6"/>
      <c r="AI151" s="26"/>
      <c r="AJ151" s="26"/>
      <c r="AK151" s="26"/>
      <c r="AL151" s="26"/>
      <c r="AM151" s="26"/>
    </row>
    <row r="152" spans="3:39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6"/>
      <c r="AI152" s="26"/>
      <c r="AJ152" s="26"/>
      <c r="AK152" s="26"/>
      <c r="AL152" s="26"/>
      <c r="AM152" s="26"/>
    </row>
    <row r="153" spans="3:39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6"/>
      <c r="AI153" s="26"/>
      <c r="AJ153" s="26"/>
      <c r="AK153" s="26"/>
      <c r="AL153" s="26"/>
      <c r="AM153" s="26"/>
    </row>
    <row r="154" spans="3:39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6"/>
      <c r="AI154" s="26"/>
      <c r="AJ154" s="26"/>
      <c r="AK154" s="26"/>
      <c r="AL154" s="26"/>
      <c r="AM154" s="26"/>
    </row>
    <row r="155" spans="3:39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6"/>
      <c r="AI155" s="26"/>
      <c r="AJ155" s="26"/>
      <c r="AK155" s="26"/>
      <c r="AL155" s="26"/>
      <c r="AM155" s="26"/>
    </row>
    <row r="156" spans="3:39" ht="14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6"/>
      <c r="AI156" s="26"/>
      <c r="AJ156" s="26"/>
      <c r="AK156" s="26"/>
      <c r="AL156" s="26"/>
      <c r="AM156" s="26"/>
    </row>
    <row r="157" spans="3:39" ht="14.2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6"/>
      <c r="AJ157" s="26"/>
      <c r="AK157" s="26"/>
      <c r="AL157" s="26"/>
      <c r="AM157" s="26"/>
    </row>
    <row r="158" spans="3:39" ht="14.2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6"/>
      <c r="AI158" s="26"/>
      <c r="AJ158" s="26"/>
      <c r="AK158" s="26"/>
      <c r="AL158" s="26"/>
      <c r="AM158" s="26"/>
    </row>
    <row r="159" spans="3:39" ht="14.2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6"/>
      <c r="AI159" s="26"/>
      <c r="AJ159" s="26"/>
      <c r="AK159" s="26"/>
      <c r="AL159" s="26"/>
      <c r="AM159" s="26"/>
    </row>
    <row r="160" spans="3:39" ht="14.2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6"/>
      <c r="AI160" s="26"/>
      <c r="AJ160" s="26"/>
      <c r="AK160" s="26"/>
      <c r="AL160" s="26"/>
      <c r="AM160" s="26"/>
    </row>
    <row r="161" spans="3:39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6"/>
      <c r="AJ161" s="26"/>
      <c r="AK161" s="26"/>
      <c r="AL161" s="26"/>
      <c r="AM161" s="26"/>
    </row>
    <row r="162" spans="3:39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6"/>
      <c r="AI162" s="26"/>
      <c r="AJ162" s="26"/>
      <c r="AK162" s="26"/>
      <c r="AL162" s="26"/>
      <c r="AM162" s="26"/>
    </row>
    <row r="163" spans="3:39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6"/>
      <c r="AI163" s="26"/>
      <c r="AJ163" s="26"/>
      <c r="AK163" s="26"/>
      <c r="AL163" s="26"/>
      <c r="AM163" s="26"/>
    </row>
    <row r="164" spans="10:33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0:33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0:33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0:33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0:33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0:33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0:33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0:33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0:33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0:33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0:33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0:33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0:33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0:33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0:33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0:33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0:33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0:33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0:33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0:33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0:33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0:33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0:33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0:33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0:33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0:33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0:33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0:33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0:33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0:33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0:33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0:33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0:33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0:33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0:33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0:33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0:33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0:33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0:33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0:33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0:33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0:33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0:33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0:33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0:33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0:33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0:33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0:33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0:33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0:33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0:33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0:33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0:33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0:33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0:33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0:33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0:33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0:33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0:33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0:33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0:33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0:33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0:33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0:33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0:33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0:33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0:33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0:33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0:33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0:33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0:33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0:33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0:33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0:33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0:33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0:33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0:33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0:33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0:33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0:33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0:33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0:33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0:33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0:33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0:33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0:33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0:33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0:33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0:33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0:33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0:33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0:33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0:33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0:33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0:33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0:33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0:33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0:33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0:33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0:33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0:33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0:33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0:33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0:33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0:33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0:33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0:33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0:33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0:33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0:33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0:33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0:33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0:33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0:33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0:33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0:33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0:33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0:33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0:33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0:33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0:33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0:33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0:33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0:33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0:33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0:33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0:33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0:33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0:33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0:33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0:33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0:33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0:33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0:33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0:33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0:33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0:33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0:33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0:33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0:33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0:33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0:33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0:33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0:33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0:33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0:33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</sheetData>
  <sheetProtection/>
  <mergeCells count="87">
    <mergeCell ref="A1:AG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AB20:AB21"/>
    <mergeCell ref="AE20:AE21"/>
    <mergeCell ref="A52:E52"/>
    <mergeCell ref="H18:H21"/>
    <mergeCell ref="A18:A21"/>
    <mergeCell ref="B18:B21"/>
    <mergeCell ref="I18:I21"/>
    <mergeCell ref="O20:O21"/>
    <mergeCell ref="S20:S21"/>
    <mergeCell ref="F19:F21"/>
    <mergeCell ref="C11:M11"/>
    <mergeCell ref="C8:M8"/>
    <mergeCell ref="C10:M10"/>
    <mergeCell ref="A13:B13"/>
    <mergeCell ref="C9:M9"/>
    <mergeCell ref="P19:R19"/>
    <mergeCell ref="C18:C21"/>
    <mergeCell ref="J20:J21"/>
    <mergeCell ref="M20:M21"/>
    <mergeCell ref="P20:P21"/>
    <mergeCell ref="A7:B7"/>
    <mergeCell ref="G19:G21"/>
    <mergeCell ref="L20:L21"/>
    <mergeCell ref="O7:U7"/>
    <mergeCell ref="O8:U8"/>
    <mergeCell ref="J19:L19"/>
    <mergeCell ref="P18:U18"/>
    <mergeCell ref="M19:O19"/>
    <mergeCell ref="O9:U9"/>
    <mergeCell ref="C7:M7"/>
    <mergeCell ref="F18:G18"/>
    <mergeCell ref="O10:U10"/>
    <mergeCell ref="D18:D21"/>
    <mergeCell ref="J18:O18"/>
    <mergeCell ref="AH92:AI92"/>
    <mergeCell ref="A92:B92"/>
    <mergeCell ref="AB92:AC92"/>
    <mergeCell ref="V92:W92"/>
    <mergeCell ref="Y92:Z92"/>
    <mergeCell ref="AE92:AF92"/>
    <mergeCell ref="C17:AG17"/>
    <mergeCell ref="V18:AA18"/>
    <mergeCell ref="E18:E21"/>
    <mergeCell ref="P92:Q92"/>
    <mergeCell ref="A25:E25"/>
    <mergeCell ref="S92:T92"/>
    <mergeCell ref="S19:U19"/>
    <mergeCell ref="A22:E22"/>
    <mergeCell ref="Y20:Y21"/>
    <mergeCell ref="V20:V21"/>
    <mergeCell ref="A91:E91"/>
    <mergeCell ref="F92:I92"/>
    <mergeCell ref="J92:K92"/>
    <mergeCell ref="M92:N92"/>
    <mergeCell ref="A27:E27"/>
    <mergeCell ref="R20:R21"/>
    <mergeCell ref="A76:E76"/>
    <mergeCell ref="A60:B60"/>
    <mergeCell ref="A86:E86"/>
    <mergeCell ref="U20:U21"/>
    <mergeCell ref="AE19:AG19"/>
    <mergeCell ref="AB19:AD19"/>
    <mergeCell ref="Y19:AA19"/>
    <mergeCell ref="V19:X19"/>
    <mergeCell ref="AB18:AG18"/>
    <mergeCell ref="AG20:AG21"/>
    <mergeCell ref="AD20:AD21"/>
    <mergeCell ref="AA20:AA21"/>
    <mergeCell ref="X20:X21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1" manualBreakCount="1">
    <brk id="92" max="39" man="1"/>
  </rowBreaks>
  <ignoredErrors>
    <ignoredError sqref="T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Joanna Tlałka</cp:lastModifiedBy>
  <cp:lastPrinted>2019-01-23T10:14:21Z</cp:lastPrinted>
  <dcterms:created xsi:type="dcterms:W3CDTF">2009-06-11T13:56:30Z</dcterms:created>
  <dcterms:modified xsi:type="dcterms:W3CDTF">2020-06-29T12:43:52Z</dcterms:modified>
  <cp:category/>
  <cp:version/>
  <cp:contentType/>
  <cp:contentStatus/>
</cp:coreProperties>
</file>