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jtlalka\Desktop\harmonogramy studiów 2020_2021\"/>
    </mc:Choice>
  </mc:AlternateContent>
  <bookViews>
    <workbookView xWindow="-120" yWindow="-120" windowWidth="20730" windowHeight="1116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programu'!$A$1:$AD$103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9" i="2" l="1"/>
  <c r="I34" i="2"/>
  <c r="H43" i="2"/>
  <c r="C15" i="2"/>
  <c r="F26" i="2"/>
  <c r="G26" i="2"/>
  <c r="I26" i="2"/>
  <c r="J26" i="2"/>
  <c r="K26" i="2"/>
  <c r="L26" i="2"/>
  <c r="M26" i="2"/>
  <c r="N26" i="2"/>
  <c r="O26" i="2"/>
  <c r="P26" i="2"/>
  <c r="Q26" i="2"/>
  <c r="R26" i="2"/>
  <c r="S26" i="2"/>
  <c r="S105" i="2" s="1"/>
  <c r="T26" i="2"/>
  <c r="U26" i="2"/>
  <c r="V26" i="2"/>
  <c r="W26" i="2"/>
  <c r="X26" i="2"/>
  <c r="Y26" i="2"/>
  <c r="Z26" i="2"/>
  <c r="AA26" i="2"/>
  <c r="H27" i="2"/>
  <c r="H28" i="2"/>
  <c r="H29" i="2"/>
  <c r="F30" i="2"/>
  <c r="G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H31" i="2"/>
  <c r="H32" i="2"/>
  <c r="H33" i="2"/>
  <c r="F34" i="2"/>
  <c r="G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H35" i="2"/>
  <c r="H36" i="2"/>
  <c r="H37" i="2"/>
  <c r="H38" i="2"/>
  <c r="H39" i="2"/>
  <c r="H40" i="2"/>
  <c r="H41" i="2"/>
  <c r="H42" i="2"/>
  <c r="H44" i="2"/>
  <c r="F45" i="2"/>
  <c r="G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H46" i="2"/>
  <c r="H47" i="2"/>
  <c r="H48" i="2"/>
  <c r="H49" i="2"/>
  <c r="H50" i="2"/>
  <c r="H51" i="2"/>
  <c r="C53" i="2"/>
  <c r="D53" i="2"/>
  <c r="E53" i="2"/>
  <c r="F53" i="2"/>
  <c r="G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C75" i="2"/>
  <c r="D75" i="2"/>
  <c r="E75" i="2"/>
  <c r="F75" i="2"/>
  <c r="F52" i="2" s="1"/>
  <c r="G75" i="2"/>
  <c r="G52" i="2" s="1"/>
  <c r="I75" i="2"/>
  <c r="I52" i="2" s="1"/>
  <c r="J75" i="2"/>
  <c r="J52" i="2" s="1"/>
  <c r="K75" i="2"/>
  <c r="K52" i="2" s="1"/>
  <c r="L75" i="2"/>
  <c r="L52" i="2" s="1"/>
  <c r="M75" i="2"/>
  <c r="M52" i="2" s="1"/>
  <c r="N75" i="2"/>
  <c r="N52" i="2"/>
  <c r="O75" i="2"/>
  <c r="O52" i="2" s="1"/>
  <c r="P75" i="2"/>
  <c r="P52" i="2" s="1"/>
  <c r="Q75" i="2"/>
  <c r="Q52" i="2" s="1"/>
  <c r="R75" i="2"/>
  <c r="R52" i="2" s="1"/>
  <c r="S75" i="2"/>
  <c r="S52" i="2" s="1"/>
  <c r="T75" i="2"/>
  <c r="T52" i="2" s="1"/>
  <c r="U75" i="2"/>
  <c r="U52" i="2" s="1"/>
  <c r="V75" i="2"/>
  <c r="V52" i="2"/>
  <c r="W75" i="2"/>
  <c r="W52" i="2" s="1"/>
  <c r="X75" i="2"/>
  <c r="X52" i="2" s="1"/>
  <c r="Y75" i="2"/>
  <c r="Y52" i="2" s="1"/>
  <c r="Z75" i="2"/>
  <c r="Z52" i="2" s="1"/>
  <c r="AA75" i="2"/>
  <c r="AA52" i="2" s="1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0" i="2"/>
  <c r="H91" i="2"/>
  <c r="H92" i="2"/>
  <c r="H93" i="2"/>
  <c r="H94" i="2"/>
  <c r="H95" i="2"/>
  <c r="H96" i="2"/>
  <c r="H97" i="2"/>
  <c r="H98" i="2"/>
  <c r="F99" i="2"/>
  <c r="G99" i="2"/>
  <c r="I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F100" i="2"/>
  <c r="G100" i="2"/>
  <c r="I100" i="2"/>
  <c r="J100" i="2"/>
  <c r="J99" i="2" s="1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H101" i="2"/>
  <c r="H102" i="2"/>
  <c r="H100" i="2" s="1"/>
  <c r="F103" i="2"/>
  <c r="G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H104" i="2"/>
  <c r="H103" i="2" s="1"/>
  <c r="R107" i="2" l="1"/>
  <c r="U107" i="2"/>
  <c r="I105" i="2"/>
  <c r="Z107" i="2"/>
  <c r="F105" i="2"/>
  <c r="C11" i="2" s="1"/>
  <c r="F107" i="2"/>
  <c r="C14" i="2" s="1"/>
  <c r="Y105" i="2"/>
  <c r="H30" i="2"/>
  <c r="H105" i="2" s="1"/>
  <c r="H26" i="2"/>
  <c r="X105" i="2"/>
  <c r="G107" i="2"/>
  <c r="V105" i="2"/>
  <c r="M105" i="2"/>
  <c r="H45" i="2"/>
  <c r="AA107" i="2"/>
  <c r="W107" i="2"/>
  <c r="V108" i="2" s="1"/>
  <c r="S107" i="2"/>
  <c r="O107" i="2"/>
  <c r="K107" i="2"/>
  <c r="K105" i="2"/>
  <c r="X107" i="2"/>
  <c r="H75" i="2"/>
  <c r="H52" i="2" s="1"/>
  <c r="H53" i="2"/>
  <c r="Z105" i="2"/>
  <c r="Y106" i="2" s="1"/>
  <c r="H34" i="2"/>
  <c r="G105" i="2"/>
  <c r="T107" i="2"/>
  <c r="P105" i="2"/>
  <c r="L107" i="2"/>
  <c r="V107" i="2"/>
  <c r="R105" i="2"/>
  <c r="N105" i="2"/>
  <c r="M106" i="2" s="1"/>
  <c r="U105" i="2"/>
  <c r="Q105" i="2"/>
  <c r="M107" i="2"/>
  <c r="I107" i="2"/>
  <c r="Y107" i="2"/>
  <c r="J105" i="2"/>
  <c r="AB105" i="2" s="1"/>
  <c r="AD107" i="2"/>
  <c r="J107" i="2"/>
  <c r="T105" i="2"/>
  <c r="P107" i="2"/>
  <c r="O105" i="2"/>
  <c r="H99" i="2"/>
  <c r="L105" i="2"/>
  <c r="W105" i="2"/>
  <c r="N107" i="2"/>
  <c r="AA105" i="2"/>
  <c r="Q107" i="2"/>
  <c r="H107" i="2" l="1"/>
  <c r="Y108" i="2"/>
  <c r="C12" i="2"/>
  <c r="C13" i="2"/>
  <c r="V106" i="2"/>
  <c r="M108" i="2"/>
  <c r="AC107" i="2"/>
  <c r="J106" i="2"/>
  <c r="S108" i="2"/>
  <c r="P106" i="2"/>
  <c r="AC105" i="2"/>
  <c r="AB106" i="2" s="1"/>
  <c r="AB107" i="2"/>
  <c r="AB108" i="2" s="1"/>
  <c r="J108" i="2"/>
  <c r="P108" i="2"/>
  <c r="S106" i="2"/>
  <c r="AD105" i="2"/>
  <c r="C10" i="2" s="1"/>
</calcChain>
</file>

<file path=xl/sharedStrings.xml><?xml version="1.0" encoding="utf-8"?>
<sst xmlns="http://schemas.openxmlformats.org/spreadsheetml/2006/main" count="362" uniqueCount="140">
  <si>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</si>
  <si>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</si>
  <si>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</si>
  <si>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</si>
  <si>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</si>
  <si>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</si>
  <si>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</si>
  <si>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</si>
  <si>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</si>
  <si>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</si>
  <si>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</si>
  <si>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</si>
  <si>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</si>
  <si>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</si>
  <si>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</si>
  <si>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</si>
  <si>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</si>
  <si>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</si>
  <si>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</si>
  <si>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</si>
  <si>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</si>
  <si>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</si>
  <si>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</si>
  <si>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</si>
  <si>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</si>
  <si>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</si>
  <si>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</si>
  <si>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</si>
  <si>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</si>
  <si>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</si>
  <si>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</si>
  <si>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</si>
  <si>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</si>
  <si>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</si>
  <si>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</si>
  <si>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</si>
  <si>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</si>
  <si>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</si>
  <si>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</si>
  <si>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</si>
  <si>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</si>
  <si>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</si>
  <si>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</si>
  <si>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</si>
  <si>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</si>
  <si>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</si>
  <si>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</si>
  <si>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</si>
  <si>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</si>
  <si>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</si>
  <si>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</si>
  <si>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</si>
  <si>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</si>
  <si>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</si>
  <si>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</si>
  <si>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</si>
  <si>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</si>
  <si>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</si>
  <si>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</si>
  <si>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</si>
  <si>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</si>
  <si>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</si>
  <si>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</si>
  <si>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</si>
  <si>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</si>
  <si>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</si>
  <si>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</si>
  <si>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</si>
  <si>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</si>
  <si>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</si>
  <si>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</si>
  <si>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</si>
  <si>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</si>
  <si>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</si>
  <si>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</si>
  <si>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Metodyka pracy z dziećmi ze specjalnymi potrzebami edukacyjnymi</t>
  </si>
  <si>
    <t>Psychologia kliniczna</t>
  </si>
  <si>
    <t>Zakres: Pedagogika szkolna z profilaktyką społeczną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</si>
  <si>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</si>
  <si>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</si>
  <si>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</si>
  <si>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</si>
  <si>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</si>
  <si>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</si>
  <si>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</si>
  <si>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Doradztwo zadowowe</t>
  </si>
  <si>
    <t>Promocja zdrowia</t>
  </si>
  <si>
    <t>Poradnictwo pedagogiczne</t>
  </si>
  <si>
    <t>Prawo oświatowe</t>
  </si>
  <si>
    <t>Profilaktyka uzależnień</t>
  </si>
  <si>
    <t>Metodyka pracy z dzieckiem ze specjalnymi potrzebami edukacyjnymi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</si>
  <si>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</si>
  <si>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</si>
  <si>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</si>
  <si>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</si>
  <si>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</si>
  <si>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</si>
  <si>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</si>
  <si>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</si>
  <si>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</si>
  <si>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</si>
  <si>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</si>
  <si>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</si>
  <si>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</si>
  <si>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</si>
  <si>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</si>
  <si>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</si>
  <si>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W/C</t>
  </si>
  <si>
    <t>Wykład z zakresu edukacji religijnej</t>
  </si>
  <si>
    <t>Wykład w języku obcym</t>
  </si>
  <si>
    <t>Zakres: resocjalizacja kreująca</t>
  </si>
  <si>
    <t>Język obcy nowożytny</t>
  </si>
  <si>
    <t>Proseminarium metodologiczne</t>
  </si>
  <si>
    <t>Metodyka pracy naukowej i ochrona własności intelektualnej</t>
  </si>
  <si>
    <t>Technologie informacyjne</t>
  </si>
  <si>
    <t>Etyka zawodowa</t>
  </si>
  <si>
    <t>F</t>
  </si>
  <si>
    <t>w/ć</t>
  </si>
  <si>
    <t xml:space="preserve">         Ć</t>
  </si>
  <si>
    <t>Metody twórczej resocjalizacji I</t>
  </si>
  <si>
    <t>Metody twórczej resocjalizacji II</t>
  </si>
  <si>
    <t>Podstawy terapii pedagogicznej</t>
  </si>
  <si>
    <t>PEDAGOGIKA</t>
  </si>
  <si>
    <t>Ogólnoakademicki</t>
  </si>
  <si>
    <t>Niestacjonarne</t>
  </si>
  <si>
    <t>V. ZAKRESY</t>
  </si>
  <si>
    <t xml:space="preserve">VII. MODUŁ: PRZEDMIOTY BEZ PUNKTÓW ECTS </t>
  </si>
  <si>
    <r>
      <t xml:space="preserve">Liczba godzin kontaktowych (bez praktyk)- </t>
    </r>
    <r>
      <rPr>
        <b/>
        <i/>
        <sz val="12"/>
        <color rgb="FFFF0000"/>
        <rFont val="Times New Roman"/>
        <family val="1"/>
        <charset val="238"/>
      </rPr>
      <t>zakres: resocjalizacja kreująca</t>
    </r>
  </si>
  <si>
    <r>
      <t xml:space="preserve">Liczba godzin kontaktowych z praktykami - </t>
    </r>
    <r>
      <rPr>
        <b/>
        <i/>
        <sz val="12"/>
        <color rgb="FFFF0000"/>
        <rFont val="Times New Roman"/>
        <family val="1"/>
        <charset val="238"/>
      </rPr>
      <t>zakres: resocjalizacja kreująca</t>
    </r>
  </si>
  <si>
    <r>
      <t>Szkolenie BHWPiK (</t>
    </r>
    <r>
      <rPr>
        <i/>
        <sz val="12"/>
        <rFont val="Times New Roman"/>
        <family val="1"/>
        <charset val="238"/>
      </rPr>
      <t>kurs e-learningowy</t>
    </r>
    <r>
      <rPr>
        <sz val="12"/>
        <rFont val="Times New Roman"/>
        <family val="1"/>
        <charset val="238"/>
      </rPr>
      <t>)</t>
    </r>
  </si>
  <si>
    <t>Łącznie w programie przy realizacji zakres: Resocjalizacja kreująca</t>
  </si>
  <si>
    <t>Łącznie w programie przy realizacji zakres: Pedagogika szkolna z profilaktyką społeczną</t>
  </si>
  <si>
    <r>
      <t>Liczba godzin kontaktowych z praktykami -</t>
    </r>
    <r>
      <rPr>
        <b/>
        <i/>
        <sz val="12"/>
        <color rgb="FFFF0000"/>
        <rFont val="Times New Roman"/>
        <family val="1"/>
        <charset val="238"/>
      </rPr>
      <t xml:space="preserve"> zakres: Pedagogika szkolna z profilaktyką społeczną</t>
    </r>
  </si>
  <si>
    <r>
      <t xml:space="preserve">Liczba godzin kontaktowych (bez praktyk) - </t>
    </r>
    <r>
      <rPr>
        <b/>
        <i/>
        <sz val="12"/>
        <color rgb="FFFF0000"/>
        <rFont val="Times New Roman"/>
        <family val="1"/>
        <charset val="238"/>
      </rPr>
      <t>zakres: Pedagogika szkolna z profilaktyką społeczną</t>
    </r>
  </si>
  <si>
    <t>IV. MODUŁ: PRZYGOTOWANIE PEDAGOGICZNO-PSYCHOLOGICZNE</t>
  </si>
  <si>
    <t>Pierwsza pomoc przedmedyczna</t>
  </si>
  <si>
    <t xml:space="preserve">Metodologia badań pedagogicznych </t>
  </si>
  <si>
    <t>Wybrane zagadnienia pracy z uczenim zdolnym</t>
  </si>
  <si>
    <t>Projektowanie programów wychowawczo-profilaktycznych</t>
  </si>
  <si>
    <t>HARMONOGRAM REALIZACJI PROGRAMU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</si>
</sst>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11" borderId="28" applyNumberFormat="0" applyAlignment="0" applyProtection="0"/>
  </cellStyleXfs>
  <cellXfs count="320">
    <xf numFmtId="0" fontId="0" fillId="0" borderId="0" xfId="0"/>
    <xf numFmtId="0" fontId="3" fillId="12" borderId="0" xfId="0" applyFont="1" applyFill="1" applyAlignment="1">
      <alignment horizontal="center"/>
    </xf>
    <xf numFmtId="0" fontId="4" fillId="12" borderId="0" xfId="0" applyFont="1" applyFill="1"/>
    <xf numFmtId="0" fontId="4" fillId="12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9" fillId="12" borderId="0" xfId="0" applyFont="1" applyFill="1"/>
    <xf numFmtId="0" fontId="5" fillId="12" borderId="0" xfId="0" applyFont="1" applyFill="1"/>
    <xf numFmtId="0" fontId="5" fillId="12" borderId="0" xfId="0" applyFont="1" applyFill="1" applyBorder="1"/>
    <xf numFmtId="0" fontId="10" fillId="12" borderId="0" xfId="0" applyFont="1" applyFill="1" applyBorder="1" applyAlignment="1">
      <alignment horizontal="center"/>
    </xf>
    <xf numFmtId="0" fontId="4" fillId="12" borderId="0" xfId="0" applyFont="1" applyFill="1" applyBorder="1"/>
    <xf numFmtId="0" fontId="11" fillId="12" borderId="0" xfId="0" applyFont="1" applyFill="1" applyBorder="1"/>
    <xf numFmtId="0" fontId="12" fillId="12" borderId="0" xfId="0" applyFont="1" applyFill="1"/>
    <xf numFmtId="0" fontId="5" fillId="12" borderId="0" xfId="0" applyFont="1" applyFill="1" applyProtection="1">
      <protection locked="0"/>
    </xf>
    <xf numFmtId="0" fontId="4" fillId="12" borderId="0" xfId="0" applyFont="1" applyFill="1" applyProtection="1">
      <protection locked="0"/>
    </xf>
    <xf numFmtId="0" fontId="13" fillId="1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4" fillId="12" borderId="0" xfId="0" applyFont="1" applyFill="1" applyBorder="1" applyAlignment="1">
      <alignment horizontal="left"/>
    </xf>
    <xf numFmtId="0" fontId="15" fillId="12" borderId="0" xfId="0" applyFont="1" applyFill="1" applyBorder="1" applyAlignment="1">
      <alignment horizontal="center"/>
    </xf>
    <xf numFmtId="0" fontId="11" fillId="12" borderId="0" xfId="0" applyFont="1" applyFill="1" applyBorder="1" applyAlignment="1"/>
    <xf numFmtId="0" fontId="7" fillId="12" borderId="0" xfId="0" applyFont="1" applyFill="1" applyBorder="1" applyAlignment="1" applyProtection="1">
      <alignment horizontal="center"/>
      <protection hidden="1"/>
    </xf>
    <xf numFmtId="0" fontId="15" fillId="12" borderId="0" xfId="0" applyFont="1" applyFill="1"/>
    <xf numFmtId="0" fontId="8" fillId="12" borderId="0" xfId="0" applyFont="1" applyFill="1" applyBorder="1" applyAlignment="1" applyProtection="1">
      <alignment horizontal="left"/>
      <protection hidden="1"/>
    </xf>
    <xf numFmtId="0" fontId="17" fillId="12" borderId="0" xfId="0" applyFont="1" applyFill="1" applyAlignment="1" applyProtection="1">
      <alignment horizontal="left"/>
      <protection hidden="1"/>
    </xf>
    <xf numFmtId="0" fontId="11" fillId="12" borderId="0" xfId="0" applyFont="1" applyFill="1" applyAlignment="1">
      <alignment horizontal="center"/>
    </xf>
    <xf numFmtId="0" fontId="11" fillId="12" borderId="0" xfId="0" applyFont="1" applyFill="1"/>
    <xf numFmtId="0" fontId="6" fillId="12" borderId="0" xfId="0" applyFont="1" applyFill="1" applyAlignment="1">
      <alignment horizontal="center"/>
    </xf>
    <xf numFmtId="0" fontId="6" fillId="12" borderId="0" xfId="0" applyFont="1" applyFill="1"/>
    <xf numFmtId="0" fontId="8" fillId="12" borderId="0" xfId="0" applyFont="1" applyFill="1" applyAlignment="1">
      <alignment horizontal="center"/>
    </xf>
    <xf numFmtId="0" fontId="8" fillId="12" borderId="0" xfId="0" applyFont="1" applyFill="1"/>
    <xf numFmtId="0" fontId="8" fillId="12" borderId="0" xfId="0" applyFont="1" applyFill="1" applyBorder="1"/>
    <xf numFmtId="0" fontId="6" fillId="12" borderId="6" xfId="0" applyFont="1" applyFill="1" applyBorder="1" applyAlignment="1"/>
    <xf numFmtId="0" fontId="6" fillId="12" borderId="7" xfId="0" applyFont="1" applyFill="1" applyBorder="1" applyAlignment="1"/>
    <xf numFmtId="0" fontId="5" fillId="12" borderId="0" xfId="0" applyFont="1" applyFill="1" applyAlignment="1">
      <alignment horizontal="center"/>
    </xf>
    <xf numFmtId="0" fontId="4" fillId="0" borderId="0" xfId="0" applyFont="1"/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5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18" borderId="42" xfId="0" applyFont="1" applyFill="1" applyBorder="1" applyAlignment="1">
      <alignment horizontal="center"/>
    </xf>
    <xf numFmtId="0" fontId="5" fillId="18" borderId="39" xfId="0" applyFont="1" applyFill="1" applyBorder="1" applyAlignment="1">
      <alignment horizontal="center"/>
    </xf>
    <xf numFmtId="0" fontId="5" fillId="0" borderId="0" xfId="0" applyFont="1" applyBorder="1"/>
    <xf numFmtId="0" fontId="5" fillId="0" borderId="39" xfId="0" applyFont="1" applyBorder="1"/>
    <xf numFmtId="0" fontId="5" fillId="0" borderId="42" xfId="0" applyFont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2" borderId="11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12" borderId="15" xfId="0" applyFont="1" applyFill="1" applyBorder="1" applyAlignment="1" applyProtection="1">
      <alignment wrapText="1"/>
      <protection locked="0"/>
    </xf>
    <xf numFmtId="0" fontId="6" fillId="12" borderId="1" xfId="0" applyFont="1" applyFill="1" applyBorder="1" applyAlignment="1">
      <alignment wrapText="1"/>
    </xf>
    <xf numFmtId="0" fontId="6" fillId="12" borderId="16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/>
    <xf numFmtId="0" fontId="6" fillId="0" borderId="1" xfId="0" applyFont="1" applyFill="1" applyBorder="1" applyAlignment="1">
      <alignment horizontal="center"/>
    </xf>
    <xf numFmtId="0" fontId="19" fillId="11" borderId="28" xfId="1" applyFont="1" applyAlignment="1">
      <alignment horizontal="center"/>
    </xf>
    <xf numFmtId="0" fontId="6" fillId="0" borderId="9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12" borderId="3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8" fillId="5" borderId="6" xfId="0" applyFont="1" applyFill="1" applyBorder="1" applyAlignment="1"/>
    <xf numFmtId="0" fontId="8" fillId="5" borderId="5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8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7" borderId="6" xfId="0" applyFont="1" applyFill="1" applyBorder="1"/>
    <xf numFmtId="0" fontId="8" fillId="17" borderId="1" xfId="0" applyFont="1" applyFill="1" applyBorder="1" applyAlignment="1">
      <alignment horizontal="center"/>
    </xf>
    <xf numFmtId="0" fontId="8" fillId="17" borderId="6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6" fillId="12" borderId="6" xfId="0" applyFont="1" applyFill="1" applyBorder="1"/>
    <xf numFmtId="0" fontId="6" fillId="15" borderId="1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0" borderId="1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16" borderId="1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6" fillId="11" borderId="28" xfId="1" applyFont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12" borderId="6" xfId="0" applyFont="1" applyFill="1" applyBorder="1" applyAlignment="1">
      <alignment horizontal="left"/>
    </xf>
    <xf numFmtId="0" fontId="7" fillId="12" borderId="5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12" borderId="0" xfId="0" applyFont="1" applyFill="1" applyBorder="1" applyAlignment="1" applyProtection="1">
      <alignment horizontal="left"/>
      <protection hidden="1"/>
    </xf>
    <xf numFmtId="0" fontId="7" fillId="12" borderId="6" xfId="0" applyFont="1" applyFill="1" applyBorder="1" applyAlignment="1" applyProtection="1">
      <alignment horizontal="left"/>
      <protection hidden="1"/>
    </xf>
    <xf numFmtId="0" fontId="7" fillId="12" borderId="5" xfId="0" applyFont="1" applyFill="1" applyBorder="1" applyAlignment="1" applyProtection="1">
      <alignment horizontal="left"/>
      <protection hidden="1"/>
    </xf>
    <xf numFmtId="0" fontId="7" fillId="12" borderId="6" xfId="0" applyFont="1" applyFill="1" applyBorder="1" applyAlignment="1" applyProtection="1">
      <alignment horizontal="left"/>
      <protection locked="0" hidden="1"/>
    </xf>
    <xf numFmtId="0" fontId="7" fillId="12" borderId="5" xfId="0" applyFont="1" applyFill="1" applyBorder="1" applyAlignment="1" applyProtection="1">
      <alignment horizontal="left"/>
      <protection locked="0" hidden="1"/>
    </xf>
    <xf numFmtId="0" fontId="8" fillId="12" borderId="6" xfId="0" applyFont="1" applyFill="1" applyBorder="1" applyAlignment="1" applyProtection="1">
      <alignment horizontal="left"/>
      <protection hidden="1"/>
    </xf>
    <xf numFmtId="0" fontId="8" fillId="12" borderId="7" xfId="0" applyFont="1" applyFill="1" applyBorder="1" applyAlignment="1" applyProtection="1">
      <alignment horizontal="left"/>
      <protection hidden="1"/>
    </xf>
    <xf numFmtId="0" fontId="8" fillId="12" borderId="5" xfId="0" applyFont="1" applyFill="1" applyBorder="1" applyAlignment="1" applyProtection="1">
      <alignment horizontal="left"/>
      <protection hidden="1"/>
    </xf>
    <xf numFmtId="0" fontId="8" fillId="12" borderId="6" xfId="0" applyFont="1" applyFill="1" applyBorder="1" applyAlignment="1" applyProtection="1">
      <alignment horizontal="left"/>
      <protection locked="0" hidden="1"/>
    </xf>
    <xf numFmtId="0" fontId="8" fillId="12" borderId="7" xfId="0" applyFont="1" applyFill="1" applyBorder="1" applyAlignment="1" applyProtection="1">
      <alignment horizontal="left"/>
      <protection locked="0" hidden="1"/>
    </xf>
    <xf numFmtId="0" fontId="8" fillId="12" borderId="5" xfId="0" applyFont="1" applyFill="1" applyBorder="1" applyAlignment="1" applyProtection="1">
      <alignment horizontal="left"/>
      <protection locked="0" hidden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7" fillId="12" borderId="6" xfId="0" applyFont="1" applyFill="1" applyBorder="1" applyAlignment="1" applyProtection="1">
      <alignment horizontal="left" wrapText="1"/>
      <protection hidden="1"/>
    </xf>
    <xf numFmtId="0" fontId="7" fillId="12" borderId="5" xfId="0" applyFont="1" applyFill="1" applyBorder="1" applyAlignment="1" applyProtection="1">
      <alignment horizontal="left" wrapText="1"/>
      <protection hidden="1"/>
    </xf>
    <xf numFmtId="0" fontId="7" fillId="12" borderId="6" xfId="0" applyFont="1" applyFill="1" applyBorder="1" applyAlignment="1" applyProtection="1">
      <alignment horizontal="center"/>
      <protection hidden="1"/>
    </xf>
    <xf numFmtId="0" fontId="7" fillId="12" borderId="5" xfId="0" applyFont="1" applyFill="1" applyBorder="1" applyAlignment="1" applyProtection="1">
      <alignment horizontal="center"/>
      <protection hidden="1"/>
    </xf>
    <xf numFmtId="0" fontId="14" fillId="12" borderId="0" xfId="0" applyFont="1" applyFill="1" applyBorder="1" applyAlignment="1">
      <alignment horizontal="left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left"/>
    </xf>
    <xf numFmtId="0" fontId="11" fillId="12" borderId="7" xfId="0" applyFont="1" applyFill="1" applyBorder="1" applyAlignment="1">
      <alignment horizontal="left"/>
    </xf>
    <xf numFmtId="0" fontId="11" fillId="12" borderId="5" xfId="0" applyFont="1" applyFill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7"/>
  <sheetViews>
    <sheetView tabSelected="1" zoomScale="90" zoomScaleNormal="90" zoomScaleSheetLayoutView="70" workbookViewId="0">
      <selection activeCell="AE10" sqref="AE10"/>
    </sheetView>
  </sheetViews>
  <sheetFormatPr defaultRowHeight="15.75"/>
  <cols>
    <col min="1" max="1" width="3.5" style="227" customWidth="1"/>
    <col min="2" max="2" width="63" style="34" customWidth="1"/>
    <col min="3" max="3" width="6" style="227" customWidth="1"/>
    <col min="4" max="4" width="6.5" style="227" customWidth="1"/>
    <col min="5" max="5" width="7.5" style="227" customWidth="1"/>
    <col min="6" max="6" width="10.875" style="227" customWidth="1"/>
    <col min="7" max="7" width="9" style="227" customWidth="1"/>
    <col min="8" max="8" width="9.625" style="227" customWidth="1"/>
    <col min="9" max="9" width="5.375" style="227" customWidth="1"/>
    <col min="10" max="10" width="6" style="34" customWidth="1"/>
    <col min="11" max="11" width="4.625" style="34" customWidth="1"/>
    <col min="12" max="12" width="7" style="34" customWidth="1"/>
    <col min="13" max="14" width="4.625" style="34" customWidth="1"/>
    <col min="15" max="15" width="5.875" style="34" customWidth="1"/>
    <col min="16" max="17" width="4.625" style="34" customWidth="1"/>
    <col min="18" max="18" width="5.375" style="34" customWidth="1"/>
    <col min="19" max="20" width="4.625" style="34" customWidth="1"/>
    <col min="21" max="21" width="6.5" style="34" customWidth="1"/>
    <col min="22" max="22" width="4.125" style="34" customWidth="1"/>
    <col min="23" max="25" width="4.625" style="34" customWidth="1"/>
    <col min="26" max="26" width="7" style="34" customWidth="1"/>
    <col min="27" max="27" width="4.625" style="34" customWidth="1"/>
    <col min="28" max="28" width="9.375" style="5" bestFit="1" customWidth="1"/>
    <col min="29" max="29" width="9" style="5"/>
    <col min="30" max="30" width="12.25" style="5" customWidth="1"/>
    <col min="31" max="16384" width="9" style="5"/>
  </cols>
  <sheetData>
    <row r="1" spans="1:27" s="4" customFormat="1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4" customFormat="1">
      <c r="A2" s="248" t="s">
        <v>139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spans="1:27" ht="14.2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</row>
    <row r="4" spans="1:27">
      <c r="A4" s="250" t="s">
        <v>41</v>
      </c>
      <c r="B4" s="251"/>
      <c r="C4" s="254" t="s">
        <v>44</v>
      </c>
      <c r="D4" s="255"/>
      <c r="E4" s="255"/>
      <c r="F4" s="255"/>
      <c r="G4" s="255"/>
      <c r="H4" s="255"/>
      <c r="I4" s="255"/>
      <c r="J4" s="255"/>
      <c r="K4" s="255"/>
      <c r="L4" s="255"/>
      <c r="M4" s="256"/>
      <c r="N4" s="2"/>
      <c r="O4" s="2"/>
      <c r="P4" s="6"/>
      <c r="Q4" s="7"/>
      <c r="R4" s="7"/>
      <c r="S4" s="2"/>
      <c r="T4" s="2"/>
      <c r="U4" s="2"/>
      <c r="V4" s="2"/>
      <c r="W4" s="2"/>
      <c r="X4" s="2"/>
      <c r="Y4" s="2"/>
      <c r="Z4" s="8"/>
      <c r="AA4" s="9"/>
    </row>
    <row r="5" spans="1:27">
      <c r="A5" s="250" t="s">
        <v>42</v>
      </c>
      <c r="B5" s="251"/>
      <c r="C5" s="254" t="s">
        <v>43</v>
      </c>
      <c r="D5" s="255"/>
      <c r="E5" s="255"/>
      <c r="F5" s="255"/>
      <c r="G5" s="255"/>
      <c r="H5" s="255"/>
      <c r="I5" s="255"/>
      <c r="J5" s="255"/>
      <c r="K5" s="255"/>
      <c r="L5" s="255"/>
      <c r="M5" s="256"/>
      <c r="N5" s="2"/>
      <c r="O5" s="2"/>
      <c r="P5" s="7"/>
      <c r="Q5" s="7"/>
      <c r="R5" s="7"/>
      <c r="S5" s="2"/>
      <c r="T5" s="2"/>
      <c r="U5" s="2"/>
      <c r="V5" s="2"/>
      <c r="W5" s="2"/>
      <c r="X5" s="2"/>
      <c r="Y5" s="2"/>
      <c r="Z5" s="10"/>
      <c r="AA5" s="11"/>
    </row>
    <row r="6" spans="1:27">
      <c r="A6" s="250" t="s">
        <v>0</v>
      </c>
      <c r="B6" s="251"/>
      <c r="C6" s="254" t="s">
        <v>122</v>
      </c>
      <c r="D6" s="255"/>
      <c r="E6" s="255"/>
      <c r="F6" s="255"/>
      <c r="G6" s="255"/>
      <c r="H6" s="255"/>
      <c r="I6" s="255"/>
      <c r="J6" s="255"/>
      <c r="K6" s="255"/>
      <c r="L6" s="255"/>
      <c r="M6" s="256"/>
      <c r="N6" s="7"/>
      <c r="O6" s="2"/>
      <c r="P6" s="12"/>
      <c r="Q6" s="7"/>
      <c r="R6" s="7"/>
      <c r="S6" s="2"/>
      <c r="T6" s="2"/>
      <c r="U6" s="2"/>
      <c r="V6" s="2"/>
      <c r="W6" s="2"/>
      <c r="X6" s="2"/>
      <c r="Y6" s="2"/>
      <c r="Z6" s="10"/>
      <c r="AA6" s="11"/>
    </row>
    <row r="7" spans="1:27" s="16" customFormat="1">
      <c r="A7" s="252" t="s">
        <v>16</v>
      </c>
      <c r="B7" s="253"/>
      <c r="C7" s="257" t="s">
        <v>123</v>
      </c>
      <c r="D7" s="258"/>
      <c r="E7" s="258"/>
      <c r="F7" s="258"/>
      <c r="G7" s="258"/>
      <c r="H7" s="258"/>
      <c r="I7" s="258"/>
      <c r="J7" s="258"/>
      <c r="K7" s="258"/>
      <c r="L7" s="258"/>
      <c r="M7" s="259"/>
      <c r="N7" s="13"/>
      <c r="O7" s="14"/>
      <c r="P7" s="15"/>
      <c r="Q7" s="14"/>
      <c r="R7" s="13"/>
      <c r="S7" s="14"/>
      <c r="T7" s="14"/>
      <c r="U7" s="14"/>
      <c r="V7" s="14"/>
      <c r="W7" s="14"/>
      <c r="X7" s="14"/>
      <c r="Y7" s="14"/>
      <c r="Z7" s="10"/>
      <c r="AA7" s="11"/>
    </row>
    <row r="8" spans="1:27">
      <c r="A8" s="250" t="s">
        <v>15</v>
      </c>
      <c r="B8" s="251"/>
      <c r="C8" s="254" t="s">
        <v>124</v>
      </c>
      <c r="D8" s="255"/>
      <c r="E8" s="255"/>
      <c r="F8" s="255"/>
      <c r="G8" s="255"/>
      <c r="H8" s="255"/>
      <c r="I8" s="255"/>
      <c r="J8" s="255"/>
      <c r="K8" s="255"/>
      <c r="L8" s="255"/>
      <c r="M8" s="256"/>
      <c r="N8" s="7"/>
      <c r="O8" s="2"/>
      <c r="P8" s="7"/>
      <c r="Q8" s="7"/>
      <c r="R8" s="7"/>
      <c r="S8" s="2"/>
      <c r="T8" s="2"/>
      <c r="U8" s="2"/>
      <c r="V8" s="2"/>
      <c r="W8" s="2"/>
      <c r="X8" s="2"/>
      <c r="Y8" s="2"/>
      <c r="Z8" s="10"/>
      <c r="AA8" s="11"/>
    </row>
    <row r="9" spans="1:27">
      <c r="A9" s="250" t="s">
        <v>17</v>
      </c>
      <c r="B9" s="251"/>
      <c r="C9" s="254" t="s">
        <v>46</v>
      </c>
      <c r="D9" s="255"/>
      <c r="E9" s="255"/>
      <c r="F9" s="255"/>
      <c r="G9" s="255"/>
      <c r="H9" s="255"/>
      <c r="I9" s="255"/>
      <c r="J9" s="255"/>
      <c r="K9" s="255"/>
      <c r="L9" s="255"/>
      <c r="M9" s="256"/>
      <c r="N9" s="7"/>
      <c r="O9" s="300"/>
      <c r="P9" s="300"/>
      <c r="Q9" s="300"/>
      <c r="R9" s="300"/>
      <c r="S9" s="300"/>
      <c r="T9" s="300"/>
      <c r="U9" s="300"/>
      <c r="V9" s="314"/>
      <c r="W9" s="314"/>
      <c r="X9" s="2"/>
      <c r="Y9" s="2"/>
      <c r="Z9" s="10"/>
      <c r="AA9" s="11"/>
    </row>
    <row r="10" spans="1:27">
      <c r="A10" s="250" t="s">
        <v>40</v>
      </c>
      <c r="B10" s="251"/>
      <c r="C10" s="254">
        <f>AD105</f>
        <v>180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6"/>
      <c r="N10" s="2"/>
      <c r="O10" s="300"/>
      <c r="P10" s="300"/>
      <c r="Q10" s="300"/>
      <c r="R10" s="300"/>
      <c r="S10" s="300"/>
      <c r="T10" s="300"/>
      <c r="U10" s="300"/>
      <c r="V10" s="314"/>
      <c r="W10" s="314"/>
      <c r="X10" s="2"/>
      <c r="Y10" s="2"/>
      <c r="Z10" s="10"/>
      <c r="AA10" s="11"/>
    </row>
    <row r="11" spans="1:27">
      <c r="A11" s="250" t="s">
        <v>127</v>
      </c>
      <c r="B11" s="251"/>
      <c r="C11" s="254">
        <f>F105-100</f>
        <v>1199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6"/>
      <c r="N11" s="2"/>
      <c r="O11" s="17"/>
      <c r="P11" s="17"/>
      <c r="Q11" s="17"/>
      <c r="R11" s="17"/>
      <c r="S11" s="17"/>
      <c r="T11" s="17"/>
      <c r="U11" s="17"/>
      <c r="V11" s="18"/>
      <c r="W11" s="18"/>
      <c r="X11" s="2"/>
      <c r="Y11" s="2"/>
      <c r="Z11" s="10"/>
      <c r="AA11" s="11"/>
    </row>
    <row r="12" spans="1:27">
      <c r="A12" s="296" t="s">
        <v>133</v>
      </c>
      <c r="B12" s="297"/>
      <c r="C12" s="254">
        <f>F107-100</f>
        <v>1196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6"/>
      <c r="N12" s="2"/>
      <c r="O12" s="17"/>
      <c r="P12" s="17"/>
      <c r="Q12" s="17"/>
      <c r="R12" s="17"/>
      <c r="S12" s="17"/>
      <c r="T12" s="17"/>
      <c r="U12" s="17"/>
      <c r="V12" s="18"/>
      <c r="W12" s="18"/>
      <c r="X12" s="2"/>
      <c r="Y12" s="2"/>
      <c r="Z12" s="10"/>
      <c r="AA12" s="11"/>
    </row>
    <row r="13" spans="1:27">
      <c r="A13" s="250" t="s">
        <v>128</v>
      </c>
      <c r="B13" s="251"/>
      <c r="C13" s="260">
        <f>F105</f>
        <v>1299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2"/>
      <c r="N13" s="11"/>
      <c r="O13" s="300"/>
      <c r="P13" s="300"/>
      <c r="Q13" s="300"/>
      <c r="R13" s="300"/>
      <c r="S13" s="300"/>
      <c r="T13" s="300"/>
      <c r="U13" s="300"/>
      <c r="V13" s="314"/>
      <c r="W13" s="314"/>
      <c r="X13" s="2"/>
      <c r="Y13" s="2"/>
      <c r="Z13" s="10"/>
      <c r="AA13" s="11"/>
    </row>
    <row r="14" spans="1:27">
      <c r="A14" s="296" t="s">
        <v>132</v>
      </c>
      <c r="B14" s="297"/>
      <c r="C14" s="304">
        <f>F107</f>
        <v>1296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19"/>
      <c r="O14" s="17"/>
      <c r="P14" s="17"/>
      <c r="Q14" s="17"/>
      <c r="R14" s="17"/>
      <c r="S14" s="17"/>
      <c r="T14" s="17"/>
      <c r="U14" s="17"/>
      <c r="V14" s="18"/>
      <c r="W14" s="18"/>
      <c r="X14" s="2"/>
      <c r="Y14" s="2"/>
      <c r="Z14" s="10"/>
      <c r="AA14" s="11"/>
    </row>
    <row r="15" spans="1:27" s="4" customFormat="1">
      <c r="A15" s="250" t="s">
        <v>24</v>
      </c>
      <c r="B15" s="251"/>
      <c r="C15" s="304">
        <f>180*25</f>
        <v>4500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11"/>
      <c r="O15" s="10"/>
      <c r="P15" s="10"/>
      <c r="Q15" s="8"/>
      <c r="R15" s="8"/>
      <c r="S15" s="10"/>
      <c r="T15" s="10"/>
      <c r="U15" s="10"/>
      <c r="V15" s="2"/>
      <c r="W15" s="2"/>
      <c r="X15" s="2"/>
      <c r="Y15" s="2"/>
      <c r="Z15" s="10"/>
      <c r="AA15" s="11"/>
    </row>
    <row r="16" spans="1:27">
      <c r="A16" s="20"/>
      <c r="B16" s="21"/>
      <c r="C16" s="3"/>
      <c r="D16" s="3"/>
      <c r="E16" s="3"/>
      <c r="F16" s="22"/>
      <c r="G16" s="22"/>
      <c r="H16" s="22"/>
      <c r="I16" s="23"/>
      <c r="J16" s="2"/>
      <c r="K16" s="7"/>
      <c r="L16" s="24"/>
      <c r="M16" s="24"/>
      <c r="N16" s="25"/>
      <c r="O16" s="2"/>
      <c r="P16" s="2"/>
      <c r="Q16" s="7"/>
      <c r="R16" s="7"/>
      <c r="S16" s="2"/>
      <c r="T16" s="2"/>
      <c r="U16" s="2"/>
      <c r="V16" s="2"/>
      <c r="W16" s="2"/>
      <c r="X16" s="2"/>
      <c r="Y16" s="2"/>
      <c r="Z16" s="10"/>
      <c r="AA16" s="11"/>
    </row>
    <row r="17" spans="1:27">
      <c r="A17" s="298" t="s">
        <v>20</v>
      </c>
      <c r="B17" s="299"/>
      <c r="C17" s="26"/>
      <c r="D17" s="26"/>
      <c r="E17" s="26"/>
      <c r="F17" s="22"/>
      <c r="G17" s="22"/>
      <c r="H17" s="22"/>
      <c r="I17" s="23"/>
      <c r="J17" s="27"/>
      <c r="K17" s="27"/>
      <c r="L17" s="28"/>
      <c r="M17" s="28"/>
      <c r="N17" s="29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1"/>
      <c r="AA17" s="30"/>
    </row>
    <row r="18" spans="1:27">
      <c r="A18" s="246" t="s">
        <v>31</v>
      </c>
      <c r="B18" s="247"/>
      <c r="C18" s="31" t="s">
        <v>28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>
      <c r="A19" s="246" t="s">
        <v>32</v>
      </c>
      <c r="B19" s="247"/>
      <c r="C19" s="31" t="s">
        <v>29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>
      <c r="A20" s="246" t="s">
        <v>33</v>
      </c>
      <c r="B20" s="247"/>
      <c r="C20" s="31" t="s">
        <v>30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6.5" thickBot="1">
      <c r="A21" s="33"/>
      <c r="B21" s="7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</row>
    <row r="22" spans="1:27" s="34" customFormat="1" ht="27.75" customHeight="1" thickBot="1">
      <c r="A22" s="267" t="s">
        <v>3</v>
      </c>
      <c r="B22" s="267" t="s">
        <v>26</v>
      </c>
      <c r="C22" s="270" t="s">
        <v>19</v>
      </c>
      <c r="D22" s="270" t="s">
        <v>21</v>
      </c>
      <c r="E22" s="270" t="s">
        <v>14</v>
      </c>
      <c r="F22" s="294" t="s">
        <v>23</v>
      </c>
      <c r="G22" s="295"/>
      <c r="H22" s="291" t="s">
        <v>25</v>
      </c>
      <c r="I22" s="274" t="s">
        <v>1</v>
      </c>
      <c r="J22" s="287" t="s">
        <v>4</v>
      </c>
      <c r="K22" s="288"/>
      <c r="L22" s="288"/>
      <c r="M22" s="288"/>
      <c r="N22" s="288"/>
      <c r="O22" s="309"/>
      <c r="P22" s="287" t="s">
        <v>8</v>
      </c>
      <c r="Q22" s="288"/>
      <c r="R22" s="288"/>
      <c r="S22" s="288"/>
      <c r="T22" s="288"/>
      <c r="U22" s="288"/>
      <c r="V22" s="287" t="s">
        <v>9</v>
      </c>
      <c r="W22" s="288"/>
      <c r="X22" s="288"/>
      <c r="Y22" s="288"/>
      <c r="Z22" s="288"/>
      <c r="AA22" s="309"/>
    </row>
    <row r="23" spans="1:27" s="34" customFormat="1" ht="15" customHeight="1" thickBot="1">
      <c r="A23" s="268"/>
      <c r="B23" s="268"/>
      <c r="C23" s="271"/>
      <c r="D23" s="271"/>
      <c r="E23" s="271"/>
      <c r="F23" s="291" t="s">
        <v>27</v>
      </c>
      <c r="G23" s="291" t="s">
        <v>18</v>
      </c>
      <c r="H23" s="292"/>
      <c r="I23" s="275"/>
      <c r="J23" s="301" t="s">
        <v>5</v>
      </c>
      <c r="K23" s="302"/>
      <c r="L23" s="303"/>
      <c r="M23" s="310" t="s">
        <v>7</v>
      </c>
      <c r="N23" s="311"/>
      <c r="O23" s="312"/>
      <c r="P23" s="282" t="s">
        <v>10</v>
      </c>
      <c r="Q23" s="283"/>
      <c r="R23" s="284"/>
      <c r="S23" s="318" t="s">
        <v>11</v>
      </c>
      <c r="T23" s="319"/>
      <c r="U23" s="319"/>
      <c r="V23" s="315" t="s">
        <v>12</v>
      </c>
      <c r="W23" s="316"/>
      <c r="X23" s="317"/>
      <c r="Y23" s="280" t="s">
        <v>13</v>
      </c>
      <c r="Z23" s="280"/>
      <c r="AA23" s="281"/>
    </row>
    <row r="24" spans="1:27" s="34" customFormat="1">
      <c r="A24" s="268"/>
      <c r="B24" s="268"/>
      <c r="C24" s="271"/>
      <c r="D24" s="271"/>
      <c r="E24" s="271"/>
      <c r="F24" s="292"/>
      <c r="G24" s="292"/>
      <c r="H24" s="292"/>
      <c r="I24" s="276"/>
      <c r="J24" s="278" t="s">
        <v>2</v>
      </c>
      <c r="K24" s="35" t="s">
        <v>6</v>
      </c>
      <c r="L24" s="265" t="s">
        <v>1</v>
      </c>
      <c r="M24" s="278" t="s">
        <v>2</v>
      </c>
      <c r="N24" s="35" t="s">
        <v>6</v>
      </c>
      <c r="O24" s="265" t="s">
        <v>1</v>
      </c>
      <c r="P24" s="278" t="s">
        <v>2</v>
      </c>
      <c r="Q24" s="35" t="s">
        <v>6</v>
      </c>
      <c r="R24" s="265" t="s">
        <v>1</v>
      </c>
      <c r="S24" s="285" t="s">
        <v>2</v>
      </c>
      <c r="T24" s="36" t="s">
        <v>6</v>
      </c>
      <c r="U24" s="307" t="s">
        <v>1</v>
      </c>
      <c r="V24" s="278" t="s">
        <v>2</v>
      </c>
      <c r="W24" s="36" t="s">
        <v>6</v>
      </c>
      <c r="X24" s="265" t="s">
        <v>1</v>
      </c>
      <c r="Y24" s="285" t="s">
        <v>2</v>
      </c>
      <c r="Z24" s="36" t="s">
        <v>6</v>
      </c>
      <c r="AA24" s="265" t="s">
        <v>1</v>
      </c>
    </row>
    <row r="25" spans="1:27" s="34" customFormat="1" ht="16.5" thickBot="1">
      <c r="A25" s="269"/>
      <c r="B25" s="269"/>
      <c r="C25" s="272"/>
      <c r="D25" s="272"/>
      <c r="E25" s="272"/>
      <c r="F25" s="293"/>
      <c r="G25" s="293"/>
      <c r="H25" s="293"/>
      <c r="I25" s="277"/>
      <c r="J25" s="289"/>
      <c r="K25" s="37" t="s">
        <v>22</v>
      </c>
      <c r="L25" s="290"/>
      <c r="M25" s="279"/>
      <c r="N25" s="38" t="s">
        <v>22</v>
      </c>
      <c r="O25" s="266"/>
      <c r="P25" s="279"/>
      <c r="Q25" s="38" t="s">
        <v>22</v>
      </c>
      <c r="R25" s="266"/>
      <c r="S25" s="286"/>
      <c r="T25" s="38" t="s">
        <v>22</v>
      </c>
      <c r="U25" s="308"/>
      <c r="V25" s="279"/>
      <c r="W25" s="38" t="s">
        <v>22</v>
      </c>
      <c r="X25" s="266"/>
      <c r="Y25" s="286"/>
      <c r="Z25" s="38" t="s">
        <v>22</v>
      </c>
      <c r="AA25" s="266"/>
    </row>
    <row r="26" spans="1:27" s="34" customFormat="1" ht="16.5" thickBot="1">
      <c r="A26" s="39" t="s">
        <v>35</v>
      </c>
      <c r="B26" s="40"/>
      <c r="C26" s="40"/>
      <c r="D26" s="40"/>
      <c r="E26" s="41"/>
      <c r="F26" s="42">
        <f>SUM(F27:F29)</f>
        <v>54</v>
      </c>
      <c r="G26" s="42">
        <f t="shared" ref="G26:AA26" si="0">SUM(G27:G29)</f>
        <v>18</v>
      </c>
      <c r="H26" s="42">
        <f t="shared" si="0"/>
        <v>225</v>
      </c>
      <c r="I26" s="43">
        <f t="shared" si="0"/>
        <v>9</v>
      </c>
      <c r="J26" s="44">
        <f t="shared" si="0"/>
        <v>36</v>
      </c>
      <c r="K26" s="45">
        <f t="shared" si="0"/>
        <v>0</v>
      </c>
      <c r="L26" s="46">
        <f t="shared" si="0"/>
        <v>6</v>
      </c>
      <c r="M26" s="47">
        <f t="shared" si="0"/>
        <v>0</v>
      </c>
      <c r="N26" s="48">
        <f t="shared" si="0"/>
        <v>18</v>
      </c>
      <c r="O26" s="48">
        <f t="shared" si="0"/>
        <v>3</v>
      </c>
      <c r="P26" s="42">
        <f t="shared" si="0"/>
        <v>0</v>
      </c>
      <c r="Q26" s="42">
        <f t="shared" si="0"/>
        <v>0</v>
      </c>
      <c r="R26" s="49">
        <f t="shared" si="0"/>
        <v>0</v>
      </c>
      <c r="S26" s="50">
        <f t="shared" si="0"/>
        <v>0</v>
      </c>
      <c r="T26" s="42">
        <f t="shared" si="0"/>
        <v>0</v>
      </c>
      <c r="U26" s="43">
        <f t="shared" si="0"/>
        <v>0</v>
      </c>
      <c r="V26" s="51">
        <f t="shared" si="0"/>
        <v>0</v>
      </c>
      <c r="W26" s="42">
        <f t="shared" si="0"/>
        <v>0</v>
      </c>
      <c r="X26" s="49">
        <f t="shared" si="0"/>
        <v>0</v>
      </c>
      <c r="Y26" s="50">
        <f t="shared" si="0"/>
        <v>0</v>
      </c>
      <c r="Z26" s="42">
        <f t="shared" si="0"/>
        <v>0</v>
      </c>
      <c r="AA26" s="49">
        <f t="shared" si="0"/>
        <v>0</v>
      </c>
    </row>
    <row r="27" spans="1:27" s="66" customFormat="1">
      <c r="A27" s="52">
        <v>1</v>
      </c>
      <c r="B27" s="53" t="s">
        <v>47</v>
      </c>
      <c r="C27" s="38" t="s">
        <v>50</v>
      </c>
      <c r="D27" s="38" t="s">
        <v>50</v>
      </c>
      <c r="E27" s="38" t="s">
        <v>51</v>
      </c>
      <c r="F27" s="54">
        <v>18</v>
      </c>
      <c r="G27" s="54">
        <v>0</v>
      </c>
      <c r="H27" s="55">
        <f>25*I27</f>
        <v>75</v>
      </c>
      <c r="I27" s="55">
        <v>3</v>
      </c>
      <c r="J27" s="56">
        <v>18</v>
      </c>
      <c r="K27" s="57"/>
      <c r="L27" s="58">
        <v>3</v>
      </c>
      <c r="M27" s="59"/>
      <c r="N27" s="60"/>
      <c r="O27" s="61"/>
      <c r="P27" s="62"/>
      <c r="Q27" s="38"/>
      <c r="R27" s="63"/>
      <c r="S27" s="62"/>
      <c r="T27" s="38"/>
      <c r="U27" s="64"/>
      <c r="V27" s="65"/>
      <c r="W27" s="38"/>
      <c r="X27" s="63"/>
      <c r="Y27" s="62"/>
      <c r="Z27" s="38"/>
      <c r="AA27" s="63"/>
    </row>
    <row r="28" spans="1:27" s="66" customFormat="1">
      <c r="A28" s="52">
        <v>2</v>
      </c>
      <c r="B28" s="53" t="s">
        <v>48</v>
      </c>
      <c r="C28" s="38" t="s">
        <v>50</v>
      </c>
      <c r="D28" s="38" t="s">
        <v>50</v>
      </c>
      <c r="E28" s="38" t="s">
        <v>51</v>
      </c>
      <c r="F28" s="54">
        <v>18</v>
      </c>
      <c r="G28" s="54">
        <v>0</v>
      </c>
      <c r="H28" s="55">
        <f>25*I28</f>
        <v>75</v>
      </c>
      <c r="I28" s="55">
        <v>3</v>
      </c>
      <c r="J28" s="67">
        <v>18</v>
      </c>
      <c r="K28" s="68"/>
      <c r="L28" s="69">
        <v>3</v>
      </c>
      <c r="M28" s="67"/>
      <c r="N28" s="68"/>
      <c r="O28" s="69"/>
      <c r="P28" s="62"/>
      <c r="Q28" s="38"/>
      <c r="R28" s="63"/>
      <c r="S28" s="62"/>
      <c r="T28" s="38"/>
      <c r="U28" s="64"/>
      <c r="V28" s="65"/>
      <c r="W28" s="38"/>
      <c r="X28" s="63"/>
      <c r="Y28" s="62"/>
      <c r="Z28" s="38"/>
      <c r="AA28" s="63"/>
    </row>
    <row r="29" spans="1:27" s="66" customFormat="1">
      <c r="A29" s="52">
        <v>3</v>
      </c>
      <c r="B29" s="53" t="s">
        <v>49</v>
      </c>
      <c r="C29" s="38" t="s">
        <v>50</v>
      </c>
      <c r="D29" s="38" t="s">
        <v>50</v>
      </c>
      <c r="E29" s="38" t="s">
        <v>52</v>
      </c>
      <c r="F29" s="54">
        <v>18</v>
      </c>
      <c r="G29" s="54">
        <v>18</v>
      </c>
      <c r="H29" s="55">
        <f>25*I29</f>
        <v>75</v>
      </c>
      <c r="I29" s="55">
        <v>3</v>
      </c>
      <c r="J29" s="70"/>
      <c r="K29" s="71"/>
      <c r="L29" s="58"/>
      <c r="M29" s="70"/>
      <c r="N29" s="72">
        <v>18</v>
      </c>
      <c r="O29" s="58">
        <v>3</v>
      </c>
      <c r="P29" s="62"/>
      <c r="Q29" s="38"/>
      <c r="R29" s="63"/>
      <c r="S29" s="62"/>
      <c r="T29" s="38"/>
      <c r="U29" s="64"/>
      <c r="V29" s="65"/>
      <c r="W29" s="38"/>
      <c r="X29" s="63"/>
      <c r="Y29" s="62"/>
      <c r="Z29" s="38"/>
      <c r="AA29" s="63"/>
    </row>
    <row r="30" spans="1:27" s="79" customFormat="1">
      <c r="A30" s="73" t="s">
        <v>34</v>
      </c>
      <c r="B30" s="73"/>
      <c r="C30" s="73"/>
      <c r="D30" s="73"/>
      <c r="E30" s="73"/>
      <c r="F30" s="74">
        <f>SUM(F31:F33)</f>
        <v>135</v>
      </c>
      <c r="G30" s="74">
        <f t="shared" ref="G30:AA30" si="1">SUM(G31:G33)</f>
        <v>125</v>
      </c>
      <c r="H30" s="74">
        <f t="shared" si="1"/>
        <v>550</v>
      </c>
      <c r="I30" s="75">
        <f t="shared" si="1"/>
        <v>22</v>
      </c>
      <c r="J30" s="76">
        <f t="shared" si="1"/>
        <v>0</v>
      </c>
      <c r="K30" s="74">
        <f t="shared" si="1"/>
        <v>0</v>
      </c>
      <c r="L30" s="77">
        <f t="shared" si="1"/>
        <v>0</v>
      </c>
      <c r="M30" s="76">
        <f t="shared" si="1"/>
        <v>10</v>
      </c>
      <c r="N30" s="74">
        <f t="shared" si="1"/>
        <v>20</v>
      </c>
      <c r="O30" s="77">
        <f t="shared" si="1"/>
        <v>4</v>
      </c>
      <c r="P30" s="78">
        <f t="shared" si="1"/>
        <v>0</v>
      </c>
      <c r="Q30" s="74">
        <f t="shared" si="1"/>
        <v>15</v>
      </c>
      <c r="R30" s="77">
        <f t="shared" si="1"/>
        <v>2</v>
      </c>
      <c r="S30" s="78">
        <f t="shared" si="1"/>
        <v>0</v>
      </c>
      <c r="T30" s="74">
        <f t="shared" si="1"/>
        <v>30</v>
      </c>
      <c r="U30" s="75">
        <f t="shared" si="1"/>
        <v>4</v>
      </c>
      <c r="V30" s="76">
        <f t="shared" si="1"/>
        <v>0</v>
      </c>
      <c r="W30" s="74">
        <f t="shared" si="1"/>
        <v>30</v>
      </c>
      <c r="X30" s="77">
        <f t="shared" si="1"/>
        <v>4</v>
      </c>
      <c r="Y30" s="78">
        <f t="shared" si="1"/>
        <v>0</v>
      </c>
      <c r="Z30" s="74">
        <f t="shared" si="1"/>
        <v>30</v>
      </c>
      <c r="AA30" s="77">
        <f t="shared" si="1"/>
        <v>8</v>
      </c>
    </row>
    <row r="31" spans="1:27" s="79" customFormat="1">
      <c r="A31" s="80">
        <v>4</v>
      </c>
      <c r="B31" s="81" t="s">
        <v>136</v>
      </c>
      <c r="C31" s="82" t="s">
        <v>50</v>
      </c>
      <c r="D31" s="82" t="s">
        <v>50</v>
      </c>
      <c r="E31" s="82" t="s">
        <v>117</v>
      </c>
      <c r="F31" s="83">
        <v>30</v>
      </c>
      <c r="G31" s="83">
        <v>20</v>
      </c>
      <c r="H31" s="55">
        <f>25*I31</f>
        <v>100</v>
      </c>
      <c r="I31" s="55">
        <v>4</v>
      </c>
      <c r="J31" s="84"/>
      <c r="K31" s="85"/>
      <c r="L31" s="86"/>
      <c r="M31" s="87">
        <v>10</v>
      </c>
      <c r="N31" s="229">
        <v>20</v>
      </c>
      <c r="O31" s="88">
        <v>4</v>
      </c>
      <c r="P31" s="89"/>
      <c r="Q31" s="85"/>
      <c r="R31" s="90"/>
      <c r="S31" s="5"/>
      <c r="T31" s="85"/>
      <c r="U31" s="5"/>
      <c r="V31" s="91"/>
      <c r="W31" s="85"/>
      <c r="X31" s="90"/>
      <c r="Y31" s="89"/>
      <c r="Z31" s="85"/>
      <c r="AA31" s="90"/>
    </row>
    <row r="32" spans="1:27" s="92" customFormat="1" ht="15" customHeight="1">
      <c r="A32" s="80">
        <v>5</v>
      </c>
      <c r="B32" s="92" t="s">
        <v>112</v>
      </c>
      <c r="C32" s="93" t="s">
        <v>116</v>
      </c>
      <c r="D32" s="93" t="s">
        <v>50</v>
      </c>
      <c r="E32" s="94" t="s">
        <v>55</v>
      </c>
      <c r="F32" s="54">
        <v>15</v>
      </c>
      <c r="G32" s="54">
        <v>15</v>
      </c>
      <c r="H32" s="55">
        <f>25*I32</f>
        <v>50</v>
      </c>
      <c r="I32" s="55">
        <v>2</v>
      </c>
      <c r="J32" s="95"/>
      <c r="K32" s="94"/>
      <c r="L32" s="96"/>
      <c r="M32" s="95"/>
      <c r="N32" s="94"/>
      <c r="O32" s="96"/>
      <c r="P32" s="97"/>
      <c r="Q32" s="94">
        <v>15</v>
      </c>
      <c r="R32" s="96">
        <v>2</v>
      </c>
      <c r="S32" s="97"/>
      <c r="T32" s="94"/>
      <c r="U32" s="98"/>
      <c r="V32" s="95"/>
      <c r="W32" s="94"/>
      <c r="X32" s="96"/>
      <c r="Y32" s="97"/>
      <c r="Z32" s="94"/>
      <c r="AA32" s="96"/>
    </row>
    <row r="33" spans="1:30" s="92" customFormat="1" ht="15" customHeight="1">
      <c r="A33" s="80">
        <v>6</v>
      </c>
      <c r="B33" s="99" t="s">
        <v>53</v>
      </c>
      <c r="C33" s="100" t="s">
        <v>116</v>
      </c>
      <c r="D33" s="100" t="s">
        <v>54</v>
      </c>
      <c r="E33" s="71" t="s">
        <v>55</v>
      </c>
      <c r="F33" s="54">
        <v>90</v>
      </c>
      <c r="G33" s="54">
        <v>90</v>
      </c>
      <c r="H33" s="55">
        <f>25*I33</f>
        <v>400</v>
      </c>
      <c r="I33" s="55">
        <v>16</v>
      </c>
      <c r="J33" s="56"/>
      <c r="K33" s="71"/>
      <c r="L33" s="58"/>
      <c r="M33" s="101"/>
      <c r="N33" s="102"/>
      <c r="O33" s="58"/>
      <c r="P33" s="103"/>
      <c r="Q33" s="102"/>
      <c r="R33" s="58"/>
      <c r="S33" s="103"/>
      <c r="T33" s="102">
        <v>30</v>
      </c>
      <c r="U33" s="102">
        <v>4</v>
      </c>
      <c r="V33" s="101"/>
      <c r="W33" s="102">
        <v>30</v>
      </c>
      <c r="X33" s="58">
        <v>4</v>
      </c>
      <c r="Y33" s="103"/>
      <c r="Z33" s="102">
        <v>30</v>
      </c>
      <c r="AA33" s="58">
        <v>8</v>
      </c>
    </row>
    <row r="34" spans="1:30" s="79" customFormat="1">
      <c r="A34" s="104" t="s">
        <v>67</v>
      </c>
      <c r="B34" s="105"/>
      <c r="C34" s="105"/>
      <c r="D34" s="105"/>
      <c r="E34" s="106"/>
      <c r="F34" s="107">
        <f>SUM(F35:F44)</f>
        <v>291</v>
      </c>
      <c r="G34" s="107">
        <f t="shared" ref="G34:AA34" si="2">SUM(G35:G44)</f>
        <v>201</v>
      </c>
      <c r="H34" s="107">
        <f>SUM(H35:H44)</f>
        <v>1000</v>
      </c>
      <c r="I34" s="108">
        <f>SUM(I35:I44)</f>
        <v>40</v>
      </c>
      <c r="J34" s="109">
        <f t="shared" si="2"/>
        <v>45</v>
      </c>
      <c r="K34" s="107">
        <f t="shared" si="2"/>
        <v>57</v>
      </c>
      <c r="L34" s="110">
        <f t="shared" si="2"/>
        <v>14</v>
      </c>
      <c r="M34" s="109">
        <f t="shared" si="2"/>
        <v>9</v>
      </c>
      <c r="N34" s="107">
        <f t="shared" si="2"/>
        <v>75</v>
      </c>
      <c r="O34" s="110">
        <f t="shared" si="2"/>
        <v>12</v>
      </c>
      <c r="P34" s="111">
        <f t="shared" si="2"/>
        <v>0</v>
      </c>
      <c r="Q34" s="107">
        <f t="shared" si="2"/>
        <v>30</v>
      </c>
      <c r="R34" s="110">
        <f t="shared" si="2"/>
        <v>2</v>
      </c>
      <c r="S34" s="111">
        <f t="shared" si="2"/>
        <v>18</v>
      </c>
      <c r="T34" s="107">
        <f t="shared" si="2"/>
        <v>30</v>
      </c>
      <c r="U34" s="108">
        <f t="shared" si="2"/>
        <v>7</v>
      </c>
      <c r="V34" s="109">
        <f t="shared" si="2"/>
        <v>18</v>
      </c>
      <c r="W34" s="107">
        <f t="shared" si="2"/>
        <v>9</v>
      </c>
      <c r="X34" s="110">
        <f t="shared" si="2"/>
        <v>5</v>
      </c>
      <c r="Y34" s="111">
        <f t="shared" si="2"/>
        <v>0</v>
      </c>
      <c r="Z34" s="107">
        <f t="shared" si="2"/>
        <v>0</v>
      </c>
      <c r="AA34" s="110">
        <f t="shared" si="2"/>
        <v>0</v>
      </c>
      <c r="AB34" s="112"/>
      <c r="AC34" s="112"/>
      <c r="AD34" s="112"/>
    </row>
    <row r="35" spans="1:30" s="79" customFormat="1">
      <c r="A35" s="52">
        <v>7</v>
      </c>
      <c r="B35" s="113" t="s">
        <v>62</v>
      </c>
      <c r="C35" s="71" t="s">
        <v>50</v>
      </c>
      <c r="D35" s="71" t="s">
        <v>50</v>
      </c>
      <c r="E35" s="71" t="s">
        <v>107</v>
      </c>
      <c r="F35" s="54">
        <v>36</v>
      </c>
      <c r="G35" s="54">
        <v>18</v>
      </c>
      <c r="H35" s="55">
        <f>25*I35</f>
        <v>125</v>
      </c>
      <c r="I35" s="55">
        <v>5</v>
      </c>
      <c r="J35" s="56">
        <v>18</v>
      </c>
      <c r="K35" s="71">
        <v>18</v>
      </c>
      <c r="L35" s="58">
        <v>5</v>
      </c>
      <c r="M35" s="56"/>
      <c r="N35" s="71"/>
      <c r="O35" s="58"/>
      <c r="P35" s="72"/>
      <c r="Q35" s="71"/>
      <c r="R35" s="58"/>
      <c r="S35" s="72"/>
      <c r="T35" s="71"/>
      <c r="U35" s="102"/>
      <c r="V35" s="56"/>
      <c r="W35" s="71"/>
      <c r="X35" s="58"/>
      <c r="Y35" s="72"/>
      <c r="Z35" s="71"/>
      <c r="AA35" s="58"/>
      <c r="AB35" s="112"/>
      <c r="AC35" s="112"/>
      <c r="AD35" s="112"/>
    </row>
    <row r="36" spans="1:30" s="79" customFormat="1">
      <c r="A36" s="52">
        <v>8</v>
      </c>
      <c r="B36" s="114" t="s">
        <v>64</v>
      </c>
      <c r="C36" s="100" t="s">
        <v>50</v>
      </c>
      <c r="D36" s="100" t="s">
        <v>50</v>
      </c>
      <c r="E36" s="71" t="s">
        <v>106</v>
      </c>
      <c r="F36" s="54">
        <v>18</v>
      </c>
      <c r="G36" s="54">
        <v>9</v>
      </c>
      <c r="H36" s="55">
        <f t="shared" ref="H36:H44" si="3">25*I36</f>
        <v>100</v>
      </c>
      <c r="I36" s="55">
        <v>4</v>
      </c>
      <c r="J36" s="67">
        <v>9</v>
      </c>
      <c r="K36" s="68">
        <v>9</v>
      </c>
      <c r="L36" s="69">
        <v>4</v>
      </c>
      <c r="M36" s="67"/>
      <c r="N36" s="68"/>
      <c r="O36" s="69"/>
      <c r="P36" s="72"/>
      <c r="Q36" s="71"/>
      <c r="R36" s="58"/>
      <c r="S36" s="72"/>
      <c r="T36" s="71"/>
      <c r="U36" s="102"/>
      <c r="V36" s="56"/>
      <c r="W36" s="71"/>
      <c r="X36" s="58"/>
      <c r="Y36" s="72"/>
      <c r="Z36" s="71"/>
      <c r="AA36" s="58"/>
      <c r="AB36" s="112"/>
      <c r="AC36" s="112"/>
      <c r="AD36" s="112"/>
    </row>
    <row r="37" spans="1:30" s="79" customFormat="1">
      <c r="A37" s="52">
        <v>9</v>
      </c>
      <c r="B37" s="113" t="s">
        <v>65</v>
      </c>
      <c r="C37" s="100" t="s">
        <v>50</v>
      </c>
      <c r="D37" s="100" t="s">
        <v>50</v>
      </c>
      <c r="E37" s="71" t="s">
        <v>51</v>
      </c>
      <c r="F37" s="54">
        <v>18</v>
      </c>
      <c r="G37" s="54">
        <v>0</v>
      </c>
      <c r="H37" s="54">
        <f t="shared" si="3"/>
        <v>75</v>
      </c>
      <c r="I37" s="55">
        <v>3</v>
      </c>
      <c r="J37" s="56">
        <v>18</v>
      </c>
      <c r="K37" s="71"/>
      <c r="L37" s="58">
        <v>3</v>
      </c>
      <c r="M37" s="56"/>
      <c r="N37" s="71"/>
      <c r="O37" s="58"/>
      <c r="P37" s="103"/>
      <c r="Q37" s="102"/>
      <c r="R37" s="58"/>
      <c r="S37" s="103"/>
      <c r="T37" s="102"/>
      <c r="U37" s="102"/>
      <c r="V37" s="101"/>
      <c r="W37" s="102"/>
      <c r="X37" s="58"/>
      <c r="Y37" s="103"/>
      <c r="Z37" s="102"/>
      <c r="AA37" s="58"/>
      <c r="AB37" s="112"/>
      <c r="AC37" s="112"/>
      <c r="AD37" s="112"/>
    </row>
    <row r="38" spans="1:30" s="79" customFormat="1">
      <c r="A38" s="52">
        <v>10</v>
      </c>
      <c r="B38" s="115" t="s">
        <v>66</v>
      </c>
      <c r="C38" s="100" t="s">
        <v>50</v>
      </c>
      <c r="D38" s="100" t="s">
        <v>50</v>
      </c>
      <c r="E38" s="71" t="s">
        <v>106</v>
      </c>
      <c r="F38" s="54">
        <v>18</v>
      </c>
      <c r="G38" s="54">
        <v>9</v>
      </c>
      <c r="H38" s="54">
        <f t="shared" si="3"/>
        <v>100</v>
      </c>
      <c r="I38" s="55">
        <v>4</v>
      </c>
      <c r="J38" s="56"/>
      <c r="K38" s="71"/>
      <c r="L38" s="58"/>
      <c r="M38" s="56">
        <v>9</v>
      </c>
      <c r="N38" s="71">
        <v>9</v>
      </c>
      <c r="O38" s="58">
        <v>4</v>
      </c>
      <c r="P38" s="103"/>
      <c r="Q38" s="102"/>
      <c r="R38" s="58"/>
      <c r="S38" s="103"/>
      <c r="T38" s="102"/>
      <c r="U38" s="102"/>
      <c r="V38" s="101"/>
      <c r="W38" s="102"/>
      <c r="X38" s="58"/>
      <c r="Y38" s="103"/>
      <c r="Z38" s="102"/>
      <c r="AA38" s="58"/>
      <c r="AB38" s="112"/>
      <c r="AC38" s="112"/>
      <c r="AD38" s="112"/>
    </row>
    <row r="39" spans="1:30" s="79" customFormat="1">
      <c r="A39" s="52">
        <v>11</v>
      </c>
      <c r="B39" s="115" t="s">
        <v>111</v>
      </c>
      <c r="C39" s="100" t="s">
        <v>50</v>
      </c>
      <c r="D39" s="100" t="s">
        <v>50</v>
      </c>
      <c r="E39" s="71" t="s">
        <v>45</v>
      </c>
      <c r="F39" s="54">
        <v>120</v>
      </c>
      <c r="G39" s="54">
        <v>120</v>
      </c>
      <c r="H39" s="54">
        <f t="shared" si="3"/>
        <v>250</v>
      </c>
      <c r="I39" s="55">
        <v>10</v>
      </c>
      <c r="J39" s="56"/>
      <c r="K39" s="71">
        <v>30</v>
      </c>
      <c r="L39" s="58">
        <v>2</v>
      </c>
      <c r="M39" s="56"/>
      <c r="N39" s="71">
        <v>30</v>
      </c>
      <c r="O39" s="58">
        <v>2</v>
      </c>
      <c r="P39" s="103"/>
      <c r="Q39" s="102">
        <v>30</v>
      </c>
      <c r="R39" s="58">
        <v>2</v>
      </c>
      <c r="S39" s="103"/>
      <c r="T39" s="102">
        <v>30</v>
      </c>
      <c r="U39" s="102">
        <v>4</v>
      </c>
      <c r="V39" s="101"/>
      <c r="W39" s="102"/>
      <c r="X39" s="58"/>
      <c r="Y39" s="103"/>
      <c r="Z39" s="102"/>
      <c r="AA39" s="58"/>
      <c r="AB39" s="112"/>
      <c r="AC39" s="112"/>
      <c r="AD39" s="112"/>
    </row>
    <row r="40" spans="1:30" s="79" customFormat="1">
      <c r="A40" s="52">
        <v>12</v>
      </c>
      <c r="B40" s="115" t="s">
        <v>113</v>
      </c>
      <c r="C40" s="100" t="s">
        <v>50</v>
      </c>
      <c r="D40" s="100" t="s">
        <v>50</v>
      </c>
      <c r="E40" s="116" t="s">
        <v>118</v>
      </c>
      <c r="F40" s="54">
        <v>18</v>
      </c>
      <c r="G40" s="54">
        <v>18</v>
      </c>
      <c r="H40" s="54">
        <f t="shared" si="3"/>
        <v>75</v>
      </c>
      <c r="I40" s="55">
        <v>3</v>
      </c>
      <c r="J40" s="56"/>
      <c r="K40" s="71"/>
      <c r="L40" s="58"/>
      <c r="M40" s="56"/>
      <c r="N40" s="71">
        <v>18</v>
      </c>
      <c r="O40" s="58">
        <v>3</v>
      </c>
      <c r="P40" s="103"/>
      <c r="Q40" s="102"/>
      <c r="R40" s="58"/>
      <c r="S40" s="103"/>
      <c r="T40" s="102"/>
      <c r="U40" s="102"/>
      <c r="V40" s="101"/>
      <c r="W40" s="102"/>
      <c r="X40" s="58"/>
      <c r="Y40" s="103"/>
      <c r="Z40" s="102"/>
      <c r="AA40" s="58"/>
      <c r="AB40" s="112"/>
      <c r="AC40" s="112"/>
      <c r="AD40" s="112"/>
    </row>
    <row r="41" spans="1:30" s="79" customFormat="1">
      <c r="A41" s="52">
        <v>13</v>
      </c>
      <c r="B41" s="79" t="s">
        <v>114</v>
      </c>
      <c r="C41" s="117" t="s">
        <v>50</v>
      </c>
      <c r="D41" s="117" t="s">
        <v>50</v>
      </c>
      <c r="E41" s="117" t="s">
        <v>45</v>
      </c>
      <c r="F41" s="54">
        <v>18</v>
      </c>
      <c r="G41" s="54">
        <v>18</v>
      </c>
      <c r="H41" s="54">
        <f t="shared" si="3"/>
        <v>75</v>
      </c>
      <c r="I41" s="55">
        <v>3</v>
      </c>
      <c r="J41" s="56"/>
      <c r="K41" s="71"/>
      <c r="L41" s="58"/>
      <c r="M41" s="56"/>
      <c r="N41" s="71">
        <v>18</v>
      </c>
      <c r="O41" s="58">
        <v>3</v>
      </c>
      <c r="P41" s="103"/>
      <c r="Q41" s="102"/>
      <c r="R41" s="58"/>
      <c r="S41" s="103"/>
      <c r="T41" s="102"/>
      <c r="U41" s="102"/>
      <c r="V41" s="101"/>
      <c r="W41" s="102"/>
      <c r="X41" s="58"/>
      <c r="Y41" s="103"/>
      <c r="Z41" s="102"/>
      <c r="AA41" s="58"/>
      <c r="AB41" s="112"/>
      <c r="AC41" s="112"/>
      <c r="AD41" s="112"/>
    </row>
    <row r="42" spans="1:30" s="79" customFormat="1">
      <c r="A42" s="52">
        <v>14</v>
      </c>
      <c r="B42" s="118" t="s">
        <v>108</v>
      </c>
      <c r="C42" s="71" t="s">
        <v>50</v>
      </c>
      <c r="D42" s="71" t="s">
        <v>50</v>
      </c>
      <c r="E42" s="71" t="s">
        <v>51</v>
      </c>
      <c r="F42" s="54">
        <v>18</v>
      </c>
      <c r="G42" s="54">
        <v>0</v>
      </c>
      <c r="H42" s="54">
        <f t="shared" si="3"/>
        <v>75</v>
      </c>
      <c r="I42" s="55">
        <v>3</v>
      </c>
      <c r="J42" s="56"/>
      <c r="K42" s="71"/>
      <c r="L42" s="58"/>
      <c r="M42" s="56"/>
      <c r="N42" s="71"/>
      <c r="O42" s="58"/>
      <c r="P42" s="72"/>
      <c r="Q42" s="71"/>
      <c r="R42" s="58"/>
      <c r="S42" s="72">
        <v>18</v>
      </c>
      <c r="T42" s="71"/>
      <c r="U42" s="102">
        <v>3</v>
      </c>
      <c r="V42" s="56"/>
      <c r="W42" s="71"/>
      <c r="X42" s="58"/>
      <c r="Y42" s="72"/>
      <c r="Z42" s="71"/>
      <c r="AA42" s="58"/>
      <c r="AB42" s="112"/>
      <c r="AC42" s="112"/>
      <c r="AD42" s="112"/>
    </row>
    <row r="43" spans="1:30" s="79" customFormat="1">
      <c r="A43" s="52">
        <v>15</v>
      </c>
      <c r="B43" s="118" t="s">
        <v>109</v>
      </c>
      <c r="C43" s="71" t="s">
        <v>50</v>
      </c>
      <c r="D43" s="71" t="s">
        <v>50</v>
      </c>
      <c r="E43" s="71" t="s">
        <v>51</v>
      </c>
      <c r="F43" s="54">
        <v>18</v>
      </c>
      <c r="G43" s="54">
        <v>0</v>
      </c>
      <c r="H43" s="54">
        <f>25*I43</f>
        <v>100</v>
      </c>
      <c r="I43" s="55">
        <v>4</v>
      </c>
      <c r="J43" s="56"/>
      <c r="K43" s="71"/>
      <c r="L43" s="58"/>
      <c r="M43" s="56"/>
      <c r="N43" s="71"/>
      <c r="O43" s="58"/>
      <c r="P43" s="72"/>
      <c r="Q43" s="71"/>
      <c r="R43" s="58"/>
      <c r="S43" s="72"/>
      <c r="T43" s="71"/>
      <c r="U43" s="102"/>
      <c r="V43" s="56">
        <v>18</v>
      </c>
      <c r="W43" s="71"/>
      <c r="X43" s="58">
        <v>4</v>
      </c>
      <c r="Y43" s="72"/>
      <c r="Z43" s="71"/>
      <c r="AA43" s="58"/>
      <c r="AB43" s="112"/>
      <c r="AC43" s="112"/>
      <c r="AD43" s="112"/>
    </row>
    <row r="44" spans="1:30" s="79" customFormat="1" ht="16.5" thickBot="1">
      <c r="A44" s="52">
        <v>16</v>
      </c>
      <c r="B44" s="118" t="s">
        <v>135</v>
      </c>
      <c r="C44" s="71" t="s">
        <v>50</v>
      </c>
      <c r="D44" s="71" t="s">
        <v>50</v>
      </c>
      <c r="E44" s="71" t="s">
        <v>56</v>
      </c>
      <c r="F44" s="54">
        <v>9</v>
      </c>
      <c r="G44" s="54">
        <v>9</v>
      </c>
      <c r="H44" s="54">
        <f t="shared" si="3"/>
        <v>25</v>
      </c>
      <c r="I44" s="55">
        <v>1</v>
      </c>
      <c r="J44" s="119"/>
      <c r="K44" s="120"/>
      <c r="L44" s="121"/>
      <c r="M44" s="119"/>
      <c r="N44" s="120"/>
      <c r="O44" s="121"/>
      <c r="P44" s="72"/>
      <c r="Q44" s="71"/>
      <c r="R44" s="58"/>
      <c r="S44" s="72"/>
      <c r="T44" s="71"/>
      <c r="U44" s="102"/>
      <c r="V44" s="56"/>
      <c r="W44" s="71">
        <v>9</v>
      </c>
      <c r="X44" s="58">
        <v>1</v>
      </c>
      <c r="Y44" s="72"/>
      <c r="Z44" s="71"/>
      <c r="AA44" s="58"/>
      <c r="AB44" s="112"/>
      <c r="AC44" s="112"/>
      <c r="AD44" s="112"/>
    </row>
    <row r="45" spans="1:30" s="79" customFormat="1">
      <c r="A45" s="122" t="s">
        <v>134</v>
      </c>
      <c r="B45" s="123"/>
      <c r="C45" s="123"/>
      <c r="D45" s="123"/>
      <c r="E45" s="124"/>
      <c r="F45" s="107">
        <f>SUM(F46:F51)</f>
        <v>153</v>
      </c>
      <c r="G45" s="107">
        <f t="shared" ref="G45:AA45" si="4">SUM(G46:G51)</f>
        <v>65</v>
      </c>
      <c r="H45" s="107">
        <f t="shared" si="4"/>
        <v>650</v>
      </c>
      <c r="I45" s="108">
        <f t="shared" si="4"/>
        <v>26</v>
      </c>
      <c r="J45" s="125">
        <f t="shared" si="4"/>
        <v>27</v>
      </c>
      <c r="K45" s="126">
        <f t="shared" si="4"/>
        <v>27</v>
      </c>
      <c r="L45" s="126">
        <f t="shared" si="4"/>
        <v>10</v>
      </c>
      <c r="M45" s="126">
        <f t="shared" si="4"/>
        <v>45</v>
      </c>
      <c r="N45" s="126">
        <f t="shared" si="4"/>
        <v>18</v>
      </c>
      <c r="O45" s="126">
        <f t="shared" si="4"/>
        <v>11</v>
      </c>
      <c r="P45" s="107">
        <f t="shared" si="4"/>
        <v>16</v>
      </c>
      <c r="Q45" s="107">
        <f t="shared" si="4"/>
        <v>20</v>
      </c>
      <c r="R45" s="110">
        <f t="shared" si="4"/>
        <v>5</v>
      </c>
      <c r="S45" s="111">
        <f t="shared" si="4"/>
        <v>0</v>
      </c>
      <c r="T45" s="107">
        <f t="shared" si="4"/>
        <v>0</v>
      </c>
      <c r="U45" s="108">
        <f t="shared" si="4"/>
        <v>0</v>
      </c>
      <c r="V45" s="109">
        <f t="shared" si="4"/>
        <v>0</v>
      </c>
      <c r="W45" s="107">
        <f t="shared" si="4"/>
        <v>0</v>
      </c>
      <c r="X45" s="110">
        <f t="shared" si="4"/>
        <v>0</v>
      </c>
      <c r="Y45" s="111">
        <f t="shared" si="4"/>
        <v>0</v>
      </c>
      <c r="Z45" s="107">
        <f t="shared" si="4"/>
        <v>0</v>
      </c>
      <c r="AA45" s="110">
        <f t="shared" si="4"/>
        <v>0</v>
      </c>
      <c r="AB45" s="112"/>
      <c r="AC45" s="112"/>
      <c r="AD45" s="112"/>
    </row>
    <row r="46" spans="1:30" s="79" customFormat="1">
      <c r="A46" s="52">
        <v>16</v>
      </c>
      <c r="B46" s="127" t="s">
        <v>60</v>
      </c>
      <c r="C46" s="71" t="s">
        <v>50</v>
      </c>
      <c r="D46" s="71" t="s">
        <v>50</v>
      </c>
      <c r="E46" s="71" t="s">
        <v>106</v>
      </c>
      <c r="F46" s="54">
        <v>36</v>
      </c>
      <c r="G46" s="54">
        <v>18</v>
      </c>
      <c r="H46" s="55">
        <f t="shared" ref="H46:H51" si="5">25*I46</f>
        <v>150</v>
      </c>
      <c r="I46" s="55">
        <v>6</v>
      </c>
      <c r="J46" s="56">
        <v>18</v>
      </c>
      <c r="K46" s="128">
        <v>18</v>
      </c>
      <c r="L46" s="102">
        <v>6</v>
      </c>
      <c r="M46" s="56"/>
      <c r="N46" s="71"/>
      <c r="O46" s="102"/>
      <c r="P46" s="101"/>
      <c r="Q46" s="102"/>
      <c r="R46" s="58"/>
      <c r="S46" s="103"/>
      <c r="T46" s="102"/>
      <c r="U46" s="102"/>
      <c r="V46" s="101"/>
      <c r="W46" s="102"/>
      <c r="X46" s="58"/>
      <c r="Y46" s="103"/>
      <c r="Z46" s="102"/>
      <c r="AA46" s="58"/>
      <c r="AB46" s="112"/>
      <c r="AC46" s="112"/>
      <c r="AD46" s="112"/>
    </row>
    <row r="47" spans="1:30" s="79" customFormat="1">
      <c r="A47" s="52">
        <v>17</v>
      </c>
      <c r="B47" s="127" t="s">
        <v>61</v>
      </c>
      <c r="C47" s="71" t="s">
        <v>50</v>
      </c>
      <c r="D47" s="71" t="s">
        <v>50</v>
      </c>
      <c r="E47" s="71" t="s">
        <v>106</v>
      </c>
      <c r="F47" s="54">
        <v>27</v>
      </c>
      <c r="G47" s="129">
        <v>9</v>
      </c>
      <c r="H47" s="55">
        <f t="shared" si="5"/>
        <v>125</v>
      </c>
      <c r="I47" s="55">
        <v>5</v>
      </c>
      <c r="J47" s="56"/>
      <c r="K47" s="71"/>
      <c r="L47" s="102"/>
      <c r="M47" s="56">
        <v>18</v>
      </c>
      <c r="N47" s="71">
        <v>9</v>
      </c>
      <c r="O47" s="102">
        <v>5</v>
      </c>
      <c r="P47" s="101"/>
      <c r="Q47" s="102"/>
      <c r="R47" s="58"/>
      <c r="S47" s="103"/>
      <c r="T47" s="102"/>
      <c r="U47" s="102"/>
      <c r="V47" s="101"/>
      <c r="W47" s="102"/>
      <c r="X47" s="58"/>
      <c r="Y47" s="103"/>
      <c r="Z47" s="102"/>
      <c r="AA47" s="58"/>
      <c r="AB47" s="112"/>
      <c r="AC47" s="112"/>
      <c r="AD47" s="112"/>
    </row>
    <row r="48" spans="1:30" s="79" customFormat="1">
      <c r="A48" s="52">
        <v>18</v>
      </c>
      <c r="B48" s="130" t="s">
        <v>63</v>
      </c>
      <c r="C48" s="71" t="s">
        <v>50</v>
      </c>
      <c r="D48" s="71" t="s">
        <v>50</v>
      </c>
      <c r="E48" s="71" t="s">
        <v>106</v>
      </c>
      <c r="F48" s="54">
        <v>36</v>
      </c>
      <c r="G48" s="54">
        <v>20</v>
      </c>
      <c r="H48" s="55">
        <f t="shared" si="5"/>
        <v>125</v>
      </c>
      <c r="I48" s="55">
        <v>5</v>
      </c>
      <c r="J48" s="56"/>
      <c r="K48" s="71"/>
      <c r="L48" s="102"/>
      <c r="M48" s="56"/>
      <c r="N48" s="71"/>
      <c r="O48" s="102"/>
      <c r="P48" s="101">
        <v>16</v>
      </c>
      <c r="Q48" s="102">
        <v>20</v>
      </c>
      <c r="R48" s="58">
        <v>5</v>
      </c>
      <c r="S48" s="103"/>
      <c r="T48" s="102"/>
      <c r="U48" s="102"/>
      <c r="V48" s="101"/>
      <c r="W48" s="102"/>
      <c r="X48" s="58"/>
      <c r="Y48" s="103"/>
      <c r="Z48" s="102"/>
      <c r="AA48" s="58"/>
      <c r="AB48" s="112"/>
      <c r="AC48" s="112"/>
      <c r="AD48" s="112"/>
    </row>
    <row r="49" spans="1:30" s="79" customFormat="1">
      <c r="A49" s="52">
        <v>19</v>
      </c>
      <c r="B49" s="131" t="s">
        <v>115</v>
      </c>
      <c r="C49" s="71" t="s">
        <v>50</v>
      </c>
      <c r="D49" s="71" t="s">
        <v>50</v>
      </c>
      <c r="E49" s="71" t="s">
        <v>51</v>
      </c>
      <c r="F49" s="54">
        <v>9</v>
      </c>
      <c r="G49" s="54">
        <v>0</v>
      </c>
      <c r="H49" s="55">
        <f t="shared" si="5"/>
        <v>25</v>
      </c>
      <c r="I49" s="55">
        <v>1</v>
      </c>
      <c r="J49" s="56"/>
      <c r="K49" s="71"/>
      <c r="L49" s="102"/>
      <c r="M49" s="132">
        <v>9</v>
      </c>
      <c r="N49" s="133"/>
      <c r="O49" s="134">
        <v>1</v>
      </c>
      <c r="P49" s="101"/>
      <c r="Q49" s="102"/>
      <c r="R49" s="58"/>
      <c r="S49" s="103"/>
      <c r="T49" s="102"/>
      <c r="U49" s="102"/>
      <c r="V49" s="101"/>
      <c r="W49" s="102"/>
      <c r="X49" s="58"/>
      <c r="Y49" s="103"/>
      <c r="Z49" s="102"/>
      <c r="AA49" s="58"/>
      <c r="AB49" s="112"/>
      <c r="AC49" s="112"/>
      <c r="AD49" s="112"/>
    </row>
    <row r="50" spans="1:30" s="79" customFormat="1">
      <c r="A50" s="52">
        <v>20</v>
      </c>
      <c r="B50" s="131" t="s">
        <v>68</v>
      </c>
      <c r="C50" s="71" t="s">
        <v>50</v>
      </c>
      <c r="D50" s="71" t="s">
        <v>50</v>
      </c>
      <c r="E50" s="71" t="s">
        <v>51</v>
      </c>
      <c r="F50" s="54">
        <v>18</v>
      </c>
      <c r="G50" s="135">
        <v>9</v>
      </c>
      <c r="H50" s="55">
        <f t="shared" si="5"/>
        <v>100</v>
      </c>
      <c r="I50" s="136">
        <v>4</v>
      </c>
      <c r="J50" s="137">
        <v>9</v>
      </c>
      <c r="K50" s="128">
        <v>9</v>
      </c>
      <c r="L50" s="138">
        <v>4</v>
      </c>
      <c r="M50" s="137"/>
      <c r="N50" s="128"/>
      <c r="O50" s="138"/>
      <c r="P50" s="137"/>
      <c r="Q50" s="128"/>
      <c r="R50" s="139"/>
      <c r="S50" s="140"/>
      <c r="T50" s="128"/>
      <c r="U50" s="138"/>
      <c r="V50" s="141"/>
      <c r="W50" s="142"/>
      <c r="X50" s="143"/>
      <c r="Y50" s="144"/>
      <c r="Z50" s="142"/>
      <c r="AA50" s="143"/>
      <c r="AB50" s="112"/>
      <c r="AC50" s="112"/>
      <c r="AD50" s="112"/>
    </row>
    <row r="51" spans="1:30" s="79" customFormat="1" ht="16.5" thickBot="1">
      <c r="A51" s="52">
        <v>21</v>
      </c>
      <c r="B51" s="131" t="s">
        <v>69</v>
      </c>
      <c r="C51" s="71" t="s">
        <v>50</v>
      </c>
      <c r="D51" s="71" t="s">
        <v>50</v>
      </c>
      <c r="E51" s="71" t="s">
        <v>106</v>
      </c>
      <c r="F51" s="54">
        <v>27</v>
      </c>
      <c r="G51" s="129">
        <v>9</v>
      </c>
      <c r="H51" s="55">
        <f t="shared" si="5"/>
        <v>125</v>
      </c>
      <c r="I51" s="136">
        <v>5</v>
      </c>
      <c r="J51" s="56"/>
      <c r="K51" s="71"/>
      <c r="L51" s="102"/>
      <c r="M51" s="145">
        <v>18</v>
      </c>
      <c r="N51" s="146">
        <v>9</v>
      </c>
      <c r="O51" s="147">
        <v>5</v>
      </c>
      <c r="P51" s="56"/>
      <c r="Q51" s="71"/>
      <c r="R51" s="58"/>
      <c r="S51" s="72"/>
      <c r="T51" s="71"/>
      <c r="U51" s="138"/>
      <c r="V51" s="141"/>
      <c r="W51" s="142"/>
      <c r="X51" s="143"/>
      <c r="Y51" s="144"/>
      <c r="Z51" s="142"/>
      <c r="AA51" s="143"/>
      <c r="AB51" s="112"/>
      <c r="AC51" s="112"/>
      <c r="AD51" s="112"/>
    </row>
    <row r="52" spans="1:30" s="79" customFormat="1">
      <c r="A52" s="73" t="s">
        <v>125</v>
      </c>
      <c r="B52" s="73"/>
      <c r="C52" s="73"/>
      <c r="D52" s="73"/>
      <c r="E52" s="73"/>
      <c r="F52" s="74">
        <f>SUM(F75)</f>
        <v>501</v>
      </c>
      <c r="G52" s="74">
        <f>SUM(G75)</f>
        <v>369</v>
      </c>
      <c r="H52" s="74">
        <f t="shared" ref="H52:AA52" si="6">SUM(H75)</f>
        <v>1825</v>
      </c>
      <c r="I52" s="75">
        <f t="shared" si="6"/>
        <v>73</v>
      </c>
      <c r="J52" s="76">
        <f t="shared" si="6"/>
        <v>0</v>
      </c>
      <c r="K52" s="74">
        <f t="shared" si="6"/>
        <v>0</v>
      </c>
      <c r="L52" s="75">
        <f t="shared" si="6"/>
        <v>0</v>
      </c>
      <c r="M52" s="148">
        <f t="shared" si="6"/>
        <v>0</v>
      </c>
      <c r="N52" s="149">
        <f t="shared" si="6"/>
        <v>0</v>
      </c>
      <c r="O52" s="150">
        <f t="shared" si="6"/>
        <v>0</v>
      </c>
      <c r="P52" s="78">
        <f t="shared" si="6"/>
        <v>48</v>
      </c>
      <c r="Q52" s="74">
        <f t="shared" si="6"/>
        <v>93</v>
      </c>
      <c r="R52" s="77">
        <f t="shared" si="6"/>
        <v>19</v>
      </c>
      <c r="S52" s="78">
        <f t="shared" si="6"/>
        <v>18</v>
      </c>
      <c r="T52" s="74">
        <f t="shared" si="6"/>
        <v>96</v>
      </c>
      <c r="U52" s="75">
        <f t="shared" si="6"/>
        <v>17</v>
      </c>
      <c r="V52" s="76">
        <f t="shared" si="6"/>
        <v>30</v>
      </c>
      <c r="W52" s="74">
        <f t="shared" si="6"/>
        <v>78</v>
      </c>
      <c r="X52" s="77">
        <f t="shared" si="6"/>
        <v>15</v>
      </c>
      <c r="Y52" s="78">
        <f t="shared" si="6"/>
        <v>0</v>
      </c>
      <c r="Z52" s="74">
        <f t="shared" si="6"/>
        <v>138</v>
      </c>
      <c r="AA52" s="77">
        <f t="shared" si="6"/>
        <v>22</v>
      </c>
      <c r="AB52" s="112"/>
      <c r="AC52" s="112"/>
      <c r="AD52" s="112"/>
    </row>
    <row r="53" spans="1:30" s="79" customFormat="1">
      <c r="A53" s="263" t="s">
        <v>110</v>
      </c>
      <c r="B53" s="264"/>
      <c r="C53" s="151">
        <f>SUM(C54:C74)</f>
        <v>0</v>
      </c>
      <c r="D53" s="151">
        <f>SUM(D54:D74)</f>
        <v>0</v>
      </c>
      <c r="E53" s="151">
        <f>SUM(E54:E74)</f>
        <v>0</v>
      </c>
      <c r="F53" s="151">
        <f>SUM(F54:F74)</f>
        <v>504</v>
      </c>
      <c r="G53" s="151">
        <f t="shared" ref="G53:AA53" si="7">SUM(G54:G74)</f>
        <v>372</v>
      </c>
      <c r="H53" s="151">
        <f t="shared" si="7"/>
        <v>1825</v>
      </c>
      <c r="I53" s="151">
        <f t="shared" si="7"/>
        <v>73</v>
      </c>
      <c r="J53" s="152">
        <f t="shared" si="7"/>
        <v>0</v>
      </c>
      <c r="K53" s="151">
        <f t="shared" si="7"/>
        <v>0</v>
      </c>
      <c r="L53" s="151">
        <f t="shared" si="7"/>
        <v>0</v>
      </c>
      <c r="M53" s="152">
        <f t="shared" si="7"/>
        <v>0</v>
      </c>
      <c r="N53" s="151">
        <f t="shared" si="7"/>
        <v>0</v>
      </c>
      <c r="O53" s="153">
        <f t="shared" si="7"/>
        <v>0</v>
      </c>
      <c r="P53" s="154">
        <f t="shared" si="7"/>
        <v>48</v>
      </c>
      <c r="Q53" s="151">
        <f t="shared" si="7"/>
        <v>81</v>
      </c>
      <c r="R53" s="153">
        <f t="shared" si="7"/>
        <v>19</v>
      </c>
      <c r="S53" s="154">
        <f t="shared" si="7"/>
        <v>36</v>
      </c>
      <c r="T53" s="151">
        <f t="shared" si="7"/>
        <v>87</v>
      </c>
      <c r="U53" s="151">
        <f t="shared" si="7"/>
        <v>17</v>
      </c>
      <c r="V53" s="152">
        <f t="shared" si="7"/>
        <v>36</v>
      </c>
      <c r="W53" s="151">
        <f t="shared" si="7"/>
        <v>78</v>
      </c>
      <c r="X53" s="153">
        <f t="shared" si="7"/>
        <v>15</v>
      </c>
      <c r="Y53" s="154">
        <f t="shared" si="7"/>
        <v>18</v>
      </c>
      <c r="Z53" s="151">
        <f t="shared" si="7"/>
        <v>126</v>
      </c>
      <c r="AA53" s="153">
        <f t="shared" si="7"/>
        <v>22</v>
      </c>
      <c r="AB53" s="112"/>
      <c r="AC53" s="112"/>
      <c r="AD53" s="112"/>
    </row>
    <row r="54" spans="1:30" s="79" customFormat="1">
      <c r="A54" s="52">
        <v>22</v>
      </c>
      <c r="B54" s="118" t="s">
        <v>95</v>
      </c>
      <c r="C54" s="128" t="s">
        <v>116</v>
      </c>
      <c r="D54" s="128" t="s">
        <v>50</v>
      </c>
      <c r="E54" s="71" t="s">
        <v>106</v>
      </c>
      <c r="F54" s="54">
        <v>36</v>
      </c>
      <c r="G54" s="54">
        <v>18</v>
      </c>
      <c r="H54" s="55">
        <f>25*I54</f>
        <v>150</v>
      </c>
      <c r="I54" s="55">
        <v>6</v>
      </c>
      <c r="J54" s="67"/>
      <c r="K54" s="68"/>
      <c r="L54" s="155"/>
      <c r="M54" s="67"/>
      <c r="N54" s="68"/>
      <c r="O54" s="69"/>
      <c r="P54" s="72">
        <v>18</v>
      </c>
      <c r="Q54" s="71">
        <v>18</v>
      </c>
      <c r="R54" s="58">
        <v>6</v>
      </c>
      <c r="S54" s="72"/>
      <c r="T54" s="71"/>
      <c r="U54" s="102"/>
      <c r="V54" s="56"/>
      <c r="W54" s="71"/>
      <c r="X54" s="58"/>
      <c r="Y54" s="72"/>
      <c r="Z54" s="71"/>
      <c r="AA54" s="58"/>
      <c r="AB54" s="112"/>
      <c r="AC54" s="112"/>
      <c r="AD54" s="112"/>
    </row>
    <row r="55" spans="1:30" s="79" customFormat="1">
      <c r="A55" s="52">
        <v>23</v>
      </c>
      <c r="B55" s="118" t="s">
        <v>70</v>
      </c>
      <c r="C55" s="128" t="s">
        <v>116</v>
      </c>
      <c r="D55" s="128" t="s">
        <v>50</v>
      </c>
      <c r="E55" s="71" t="s">
        <v>51</v>
      </c>
      <c r="F55" s="54">
        <v>18</v>
      </c>
      <c r="G55" s="54">
        <v>0</v>
      </c>
      <c r="H55" s="55">
        <f t="shared" ref="H55:H74" si="8">25*I55</f>
        <v>75</v>
      </c>
      <c r="I55" s="55">
        <v>3</v>
      </c>
      <c r="J55" s="67"/>
      <c r="K55" s="68"/>
      <c r="L55" s="155"/>
      <c r="M55" s="67"/>
      <c r="N55" s="68"/>
      <c r="O55" s="69"/>
      <c r="P55" s="72"/>
      <c r="Q55" s="71"/>
      <c r="R55" s="58"/>
      <c r="S55" s="72">
        <v>18</v>
      </c>
      <c r="T55" s="71"/>
      <c r="U55" s="102">
        <v>3</v>
      </c>
      <c r="V55" s="56"/>
      <c r="W55" s="71"/>
      <c r="X55" s="58"/>
      <c r="Y55" s="72"/>
      <c r="Z55" s="71"/>
      <c r="AA55" s="58"/>
      <c r="AB55" s="112"/>
      <c r="AC55" s="112"/>
      <c r="AD55" s="112"/>
    </row>
    <row r="56" spans="1:30" s="79" customFormat="1">
      <c r="A56" s="52">
        <v>24</v>
      </c>
      <c r="B56" s="118" t="s">
        <v>96</v>
      </c>
      <c r="C56" s="128" t="s">
        <v>116</v>
      </c>
      <c r="D56" s="128" t="s">
        <v>50</v>
      </c>
      <c r="E56" s="71" t="s">
        <v>52</v>
      </c>
      <c r="F56" s="54">
        <v>18</v>
      </c>
      <c r="G56" s="54">
        <v>18</v>
      </c>
      <c r="H56" s="55">
        <f t="shared" si="8"/>
        <v>100</v>
      </c>
      <c r="I56" s="55">
        <v>4</v>
      </c>
      <c r="J56" s="67"/>
      <c r="K56" s="68"/>
      <c r="L56" s="155"/>
      <c r="M56" s="67"/>
      <c r="N56" s="68"/>
      <c r="O56" s="69"/>
      <c r="P56" s="72"/>
      <c r="Q56" s="71">
        <v>18</v>
      </c>
      <c r="R56" s="58">
        <v>4</v>
      </c>
      <c r="S56" s="72"/>
      <c r="T56" s="71"/>
      <c r="U56" s="102"/>
      <c r="V56" s="56"/>
      <c r="W56" s="71"/>
      <c r="X56" s="58"/>
      <c r="Y56" s="72"/>
      <c r="Z56" s="71"/>
      <c r="AA56" s="58"/>
      <c r="AB56" s="112"/>
      <c r="AC56" s="112"/>
      <c r="AD56" s="112"/>
    </row>
    <row r="57" spans="1:30" s="79" customFormat="1">
      <c r="A57" s="52">
        <v>25</v>
      </c>
      <c r="B57" s="118" t="s">
        <v>97</v>
      </c>
      <c r="C57" s="128" t="s">
        <v>116</v>
      </c>
      <c r="D57" s="128" t="s">
        <v>50</v>
      </c>
      <c r="E57" s="71" t="s">
        <v>51</v>
      </c>
      <c r="F57" s="54">
        <v>18</v>
      </c>
      <c r="G57" s="54">
        <v>0</v>
      </c>
      <c r="H57" s="55">
        <f t="shared" si="8"/>
        <v>75</v>
      </c>
      <c r="I57" s="55">
        <v>3</v>
      </c>
      <c r="J57" s="67"/>
      <c r="K57" s="68"/>
      <c r="L57" s="155"/>
      <c r="M57" s="67"/>
      <c r="N57" s="68"/>
      <c r="O57" s="69"/>
      <c r="P57" s="72"/>
      <c r="Q57" s="71"/>
      <c r="R57" s="58"/>
      <c r="S57" s="72"/>
      <c r="T57" s="71"/>
      <c r="U57" s="102"/>
      <c r="V57" s="56">
        <v>18</v>
      </c>
      <c r="W57" s="71"/>
      <c r="X57" s="58">
        <v>3</v>
      </c>
      <c r="Y57" s="72"/>
      <c r="Z57" s="71"/>
      <c r="AA57" s="58"/>
      <c r="AB57" s="112"/>
      <c r="AC57" s="112"/>
      <c r="AD57" s="112"/>
    </row>
    <row r="58" spans="1:30" s="79" customFormat="1">
      <c r="A58" s="52">
        <v>26</v>
      </c>
      <c r="B58" s="118" t="s">
        <v>98</v>
      </c>
      <c r="C58" s="128" t="s">
        <v>116</v>
      </c>
      <c r="D58" s="128" t="s">
        <v>50</v>
      </c>
      <c r="E58" s="71" t="s">
        <v>52</v>
      </c>
      <c r="F58" s="54">
        <v>18</v>
      </c>
      <c r="G58" s="54">
        <v>18</v>
      </c>
      <c r="H58" s="55">
        <f t="shared" si="8"/>
        <v>75</v>
      </c>
      <c r="I58" s="55">
        <v>3</v>
      </c>
      <c r="J58" s="67"/>
      <c r="K58" s="68"/>
      <c r="L58" s="155"/>
      <c r="M58" s="67"/>
      <c r="N58" s="68"/>
      <c r="O58" s="69"/>
      <c r="P58" s="72"/>
      <c r="Q58" s="71"/>
      <c r="R58" s="58"/>
      <c r="S58" s="72"/>
      <c r="T58" s="71"/>
      <c r="U58" s="102"/>
      <c r="V58" s="56"/>
      <c r="W58" s="71">
        <v>18</v>
      </c>
      <c r="X58" s="58">
        <v>3</v>
      </c>
      <c r="Y58" s="72"/>
      <c r="Z58" s="71"/>
      <c r="AA58" s="58"/>
      <c r="AB58" s="112"/>
      <c r="AC58" s="112"/>
      <c r="AD58" s="112"/>
    </row>
    <row r="59" spans="1:30" s="79" customFormat="1">
      <c r="A59" s="52">
        <v>27</v>
      </c>
      <c r="B59" s="118" t="s">
        <v>99</v>
      </c>
      <c r="C59" s="128" t="s">
        <v>116</v>
      </c>
      <c r="D59" s="128" t="s">
        <v>50</v>
      </c>
      <c r="E59" s="71" t="s">
        <v>51</v>
      </c>
      <c r="F59" s="54">
        <v>18</v>
      </c>
      <c r="G59" s="54">
        <v>0</v>
      </c>
      <c r="H59" s="55">
        <f t="shared" si="8"/>
        <v>75</v>
      </c>
      <c r="I59" s="55">
        <v>3</v>
      </c>
      <c r="J59" s="67"/>
      <c r="K59" s="68"/>
      <c r="L59" s="69"/>
      <c r="M59" s="156"/>
      <c r="N59" s="157"/>
      <c r="O59" s="158"/>
      <c r="P59" s="56"/>
      <c r="Q59" s="71"/>
      <c r="R59" s="58"/>
      <c r="S59" s="72"/>
      <c r="T59" s="71"/>
      <c r="U59" s="102"/>
      <c r="V59" s="56">
        <v>18</v>
      </c>
      <c r="W59" s="71"/>
      <c r="X59" s="58">
        <v>3</v>
      </c>
      <c r="Y59" s="72"/>
      <c r="Z59" s="71"/>
      <c r="AA59" s="58"/>
      <c r="AB59" s="112"/>
      <c r="AC59" s="112"/>
      <c r="AD59" s="112"/>
    </row>
    <row r="60" spans="1:30" s="79" customFormat="1">
      <c r="A60" s="52">
        <v>28</v>
      </c>
      <c r="B60" s="118" t="s">
        <v>100</v>
      </c>
      <c r="C60" s="128" t="s">
        <v>116</v>
      </c>
      <c r="D60" s="128" t="s">
        <v>50</v>
      </c>
      <c r="E60" s="71" t="s">
        <v>51</v>
      </c>
      <c r="F60" s="54">
        <v>12</v>
      </c>
      <c r="G60" s="54">
        <v>0</v>
      </c>
      <c r="H60" s="55">
        <f t="shared" si="8"/>
        <v>75</v>
      </c>
      <c r="I60" s="55">
        <v>3</v>
      </c>
      <c r="J60" s="67"/>
      <c r="K60" s="68"/>
      <c r="L60" s="69"/>
      <c r="M60" s="159"/>
      <c r="N60" s="68"/>
      <c r="O60" s="155"/>
      <c r="P60" s="56"/>
      <c r="Q60" s="71"/>
      <c r="R60" s="58"/>
      <c r="S60" s="160"/>
      <c r="T60" s="161"/>
      <c r="U60" s="162"/>
      <c r="V60" s="56"/>
      <c r="W60" s="71"/>
      <c r="X60" s="58"/>
      <c r="Y60" s="72">
        <v>18</v>
      </c>
      <c r="Z60" s="71"/>
      <c r="AA60" s="58">
        <v>3</v>
      </c>
      <c r="AB60" s="112"/>
      <c r="AC60" s="112"/>
      <c r="AD60" s="112"/>
    </row>
    <row r="61" spans="1:30" s="79" customFormat="1">
      <c r="A61" s="52">
        <v>29</v>
      </c>
      <c r="B61" s="118" t="s">
        <v>101</v>
      </c>
      <c r="C61" s="128" t="s">
        <v>116</v>
      </c>
      <c r="D61" s="128" t="s">
        <v>50</v>
      </c>
      <c r="E61" s="71" t="s">
        <v>52</v>
      </c>
      <c r="F61" s="54">
        <v>18</v>
      </c>
      <c r="G61" s="54">
        <v>18</v>
      </c>
      <c r="H61" s="55">
        <f t="shared" si="8"/>
        <v>75</v>
      </c>
      <c r="I61" s="55">
        <v>3</v>
      </c>
      <c r="J61" s="67"/>
      <c r="K61" s="68"/>
      <c r="L61" s="69"/>
      <c r="M61" s="159"/>
      <c r="N61" s="68"/>
      <c r="O61" s="155"/>
      <c r="P61" s="56"/>
      <c r="Q61" s="71"/>
      <c r="R61" s="58"/>
      <c r="S61" s="72"/>
      <c r="T61" s="71"/>
      <c r="U61" s="102"/>
      <c r="V61" s="56"/>
      <c r="W61" s="71"/>
      <c r="X61" s="58"/>
      <c r="Y61" s="72"/>
      <c r="Z61" s="71">
        <v>18</v>
      </c>
      <c r="AA61" s="58">
        <v>3</v>
      </c>
      <c r="AB61" s="112"/>
      <c r="AC61" s="112"/>
      <c r="AD61" s="112"/>
    </row>
    <row r="62" spans="1:30" s="79" customFormat="1">
      <c r="A62" s="52">
        <v>30</v>
      </c>
      <c r="B62" s="118" t="s">
        <v>87</v>
      </c>
      <c r="C62" s="128" t="s">
        <v>116</v>
      </c>
      <c r="D62" s="128" t="s">
        <v>50</v>
      </c>
      <c r="E62" s="71" t="s">
        <v>52</v>
      </c>
      <c r="F62" s="54">
        <v>12</v>
      </c>
      <c r="G62" s="54">
        <v>12</v>
      </c>
      <c r="H62" s="55">
        <f t="shared" si="8"/>
        <v>75</v>
      </c>
      <c r="I62" s="55">
        <v>3</v>
      </c>
      <c r="J62" s="67"/>
      <c r="K62" s="68"/>
      <c r="L62" s="69"/>
      <c r="M62" s="159"/>
      <c r="N62" s="68"/>
      <c r="O62" s="155"/>
      <c r="P62" s="56"/>
      <c r="Q62" s="71"/>
      <c r="R62" s="58"/>
      <c r="S62" s="72"/>
      <c r="T62" s="71"/>
      <c r="U62" s="102"/>
      <c r="V62" s="56"/>
      <c r="W62" s="71"/>
      <c r="X62" s="58"/>
      <c r="Y62" s="72"/>
      <c r="Z62" s="71">
        <v>12</v>
      </c>
      <c r="AA62" s="58">
        <v>3</v>
      </c>
      <c r="AB62" s="112"/>
      <c r="AC62" s="112"/>
      <c r="AD62" s="112"/>
    </row>
    <row r="63" spans="1:30" s="79" customFormat="1">
      <c r="A63" s="52">
        <v>31</v>
      </c>
      <c r="B63" s="118" t="s">
        <v>102</v>
      </c>
      <c r="C63" s="128" t="s">
        <v>116</v>
      </c>
      <c r="D63" s="128" t="s">
        <v>50</v>
      </c>
      <c r="E63" s="71" t="s">
        <v>52</v>
      </c>
      <c r="F63" s="54">
        <v>18</v>
      </c>
      <c r="G63" s="54">
        <v>18</v>
      </c>
      <c r="H63" s="55">
        <f t="shared" si="8"/>
        <v>75</v>
      </c>
      <c r="I63" s="55">
        <v>3</v>
      </c>
      <c r="J63" s="67"/>
      <c r="K63" s="68"/>
      <c r="L63" s="69"/>
      <c r="M63" s="159"/>
      <c r="N63" s="68"/>
      <c r="O63" s="155"/>
      <c r="P63" s="56"/>
      <c r="Q63" s="71"/>
      <c r="R63" s="58"/>
      <c r="S63" s="72"/>
      <c r="T63" s="71">
        <v>18</v>
      </c>
      <c r="U63" s="102">
        <v>3</v>
      </c>
      <c r="V63" s="56"/>
      <c r="W63" s="71"/>
      <c r="X63" s="58"/>
      <c r="Y63" s="72"/>
      <c r="Z63" s="71"/>
      <c r="AA63" s="58"/>
      <c r="AB63" s="112"/>
      <c r="AC63" s="112"/>
      <c r="AD63" s="112"/>
    </row>
    <row r="64" spans="1:30" s="79" customFormat="1">
      <c r="A64" s="52">
        <v>32</v>
      </c>
      <c r="B64" s="118" t="s">
        <v>103</v>
      </c>
      <c r="C64" s="128" t="s">
        <v>116</v>
      </c>
      <c r="D64" s="128" t="s">
        <v>50</v>
      </c>
      <c r="E64" s="71" t="s">
        <v>52</v>
      </c>
      <c r="F64" s="54">
        <v>18</v>
      </c>
      <c r="G64" s="54">
        <v>18</v>
      </c>
      <c r="H64" s="55">
        <f t="shared" si="8"/>
        <v>75</v>
      </c>
      <c r="I64" s="55">
        <v>3</v>
      </c>
      <c r="J64" s="67"/>
      <c r="K64" s="68"/>
      <c r="L64" s="69"/>
      <c r="M64" s="159"/>
      <c r="N64" s="68"/>
      <c r="O64" s="155"/>
      <c r="P64" s="56"/>
      <c r="Q64" s="71"/>
      <c r="R64" s="58"/>
      <c r="S64" s="72"/>
      <c r="T64" s="71"/>
      <c r="U64" s="102"/>
      <c r="V64" s="56"/>
      <c r="W64" s="71"/>
      <c r="X64" s="58"/>
      <c r="Y64" s="72"/>
      <c r="Z64" s="71">
        <v>18</v>
      </c>
      <c r="AA64" s="58">
        <v>3</v>
      </c>
      <c r="AB64" s="112"/>
      <c r="AC64" s="112"/>
      <c r="AD64" s="112"/>
    </row>
    <row r="65" spans="1:30" s="79" customFormat="1">
      <c r="A65" s="52">
        <v>33</v>
      </c>
      <c r="B65" s="118" t="s">
        <v>104</v>
      </c>
      <c r="C65" s="128" t="s">
        <v>116</v>
      </c>
      <c r="D65" s="128" t="s">
        <v>50</v>
      </c>
      <c r="E65" s="71" t="s">
        <v>52</v>
      </c>
      <c r="F65" s="54">
        <v>18</v>
      </c>
      <c r="G65" s="54">
        <v>18</v>
      </c>
      <c r="H65" s="55">
        <f t="shared" si="8"/>
        <v>75</v>
      </c>
      <c r="I65" s="55">
        <v>3</v>
      </c>
      <c r="J65" s="67"/>
      <c r="K65" s="68"/>
      <c r="L65" s="69"/>
      <c r="M65" s="159"/>
      <c r="N65" s="68"/>
      <c r="O65" s="155"/>
      <c r="P65" s="56"/>
      <c r="Q65" s="71"/>
      <c r="R65" s="58"/>
      <c r="S65" s="72"/>
      <c r="T65" s="71"/>
      <c r="U65" s="102"/>
      <c r="V65" s="56"/>
      <c r="W65" s="71"/>
      <c r="X65" s="58"/>
      <c r="Y65" s="72"/>
      <c r="Z65" s="71">
        <v>18</v>
      </c>
      <c r="AA65" s="58">
        <v>3</v>
      </c>
      <c r="AB65" s="112"/>
      <c r="AC65" s="112"/>
      <c r="AD65" s="112"/>
    </row>
    <row r="66" spans="1:30" s="79" customFormat="1">
      <c r="A66" s="52">
        <v>34</v>
      </c>
      <c r="B66" s="127" t="s">
        <v>105</v>
      </c>
      <c r="C66" s="128" t="s">
        <v>116</v>
      </c>
      <c r="D66" s="128" t="s">
        <v>50</v>
      </c>
      <c r="E66" s="71" t="s">
        <v>56</v>
      </c>
      <c r="F66" s="54">
        <v>15</v>
      </c>
      <c r="G66" s="54">
        <v>15</v>
      </c>
      <c r="H66" s="55">
        <f t="shared" si="8"/>
        <v>75</v>
      </c>
      <c r="I66" s="55">
        <v>3</v>
      </c>
      <c r="J66" s="67"/>
      <c r="K66" s="68"/>
      <c r="L66" s="69"/>
      <c r="M66" s="159"/>
      <c r="N66" s="68"/>
      <c r="O66" s="155"/>
      <c r="P66" s="56"/>
      <c r="Q66" s="71">
        <v>15</v>
      </c>
      <c r="R66" s="58">
        <v>3</v>
      </c>
      <c r="S66" s="72"/>
      <c r="T66" s="71"/>
      <c r="U66" s="102"/>
      <c r="V66" s="56"/>
      <c r="W66" s="71"/>
      <c r="X66" s="58"/>
      <c r="Y66" s="72"/>
      <c r="Z66" s="71"/>
      <c r="AA66" s="58"/>
      <c r="AB66" s="112"/>
      <c r="AC66" s="112"/>
      <c r="AD66" s="112"/>
    </row>
    <row r="67" spans="1:30" s="79" customFormat="1">
      <c r="A67" s="52">
        <v>35</v>
      </c>
      <c r="B67" s="127" t="s">
        <v>76</v>
      </c>
      <c r="C67" s="128" t="s">
        <v>116</v>
      </c>
      <c r="D67" s="128" t="s">
        <v>50</v>
      </c>
      <c r="E67" s="128" t="s">
        <v>106</v>
      </c>
      <c r="F67" s="54">
        <v>27</v>
      </c>
      <c r="G67" s="230">
        <v>9</v>
      </c>
      <c r="H67" s="55">
        <f t="shared" si="8"/>
        <v>125</v>
      </c>
      <c r="I67" s="55">
        <v>5</v>
      </c>
      <c r="J67" s="137"/>
      <c r="K67" s="128"/>
      <c r="L67" s="139"/>
      <c r="M67" s="140"/>
      <c r="N67" s="128"/>
      <c r="O67" s="138"/>
      <c r="P67" s="137"/>
      <c r="Q67" s="128"/>
      <c r="R67" s="139"/>
      <c r="S67" s="140">
        <v>18</v>
      </c>
      <c r="T67" s="128">
        <v>9</v>
      </c>
      <c r="U67" s="138">
        <v>5</v>
      </c>
      <c r="V67" s="137"/>
      <c r="W67" s="128"/>
      <c r="X67" s="139"/>
      <c r="Y67" s="140"/>
      <c r="Z67" s="128"/>
      <c r="AA67" s="139"/>
      <c r="AB67" s="112"/>
      <c r="AC67" s="112"/>
      <c r="AD67" s="112"/>
    </row>
    <row r="68" spans="1:30" s="79" customFormat="1">
      <c r="A68" s="52">
        <v>36</v>
      </c>
      <c r="B68" s="127" t="s">
        <v>71</v>
      </c>
      <c r="C68" s="128" t="s">
        <v>116</v>
      </c>
      <c r="D68" s="128" t="s">
        <v>50</v>
      </c>
      <c r="E68" s="128" t="s">
        <v>106</v>
      </c>
      <c r="F68" s="54">
        <v>60</v>
      </c>
      <c r="G68" s="230">
        <v>30</v>
      </c>
      <c r="H68" s="55">
        <f t="shared" si="8"/>
        <v>150</v>
      </c>
      <c r="I68" s="55">
        <v>6</v>
      </c>
      <c r="J68" s="137"/>
      <c r="K68" s="128"/>
      <c r="L68" s="139"/>
      <c r="M68" s="140"/>
      <c r="N68" s="128"/>
      <c r="O68" s="138"/>
      <c r="P68" s="137">
        <v>30</v>
      </c>
      <c r="Q68" s="128">
        <v>30</v>
      </c>
      <c r="R68" s="139">
        <v>6</v>
      </c>
      <c r="S68" s="140"/>
      <c r="T68" s="128"/>
      <c r="U68" s="138"/>
      <c r="V68" s="137"/>
      <c r="W68" s="128"/>
      <c r="X68" s="139"/>
      <c r="Y68" s="140"/>
      <c r="Z68" s="128"/>
      <c r="AA68" s="139"/>
      <c r="AB68" s="112"/>
      <c r="AC68" s="112"/>
      <c r="AD68" s="112"/>
    </row>
    <row r="69" spans="1:30" s="79" customFormat="1" ht="13.5" customHeight="1">
      <c r="A69" s="52">
        <v>37</v>
      </c>
      <c r="B69" s="127" t="s">
        <v>119</v>
      </c>
      <c r="C69" s="128" t="s">
        <v>116</v>
      </c>
      <c r="D69" s="128" t="s">
        <v>50</v>
      </c>
      <c r="E69" s="128" t="s">
        <v>56</v>
      </c>
      <c r="F69" s="54">
        <v>30</v>
      </c>
      <c r="G69" s="54">
        <v>30</v>
      </c>
      <c r="H69" s="55">
        <f t="shared" si="8"/>
        <v>75</v>
      </c>
      <c r="I69" s="55">
        <v>3</v>
      </c>
      <c r="J69" s="137"/>
      <c r="K69" s="128"/>
      <c r="L69" s="139"/>
      <c r="M69" s="140"/>
      <c r="N69" s="128"/>
      <c r="O69" s="138"/>
      <c r="P69" s="137"/>
      <c r="Q69" s="128"/>
      <c r="R69" s="139"/>
      <c r="S69" s="140"/>
      <c r="T69" s="128">
        <v>30</v>
      </c>
      <c r="U69" s="138">
        <v>3</v>
      </c>
      <c r="V69" s="137"/>
      <c r="W69" s="128"/>
      <c r="X69" s="139"/>
      <c r="Y69" s="140"/>
      <c r="Z69" s="128"/>
      <c r="AA69" s="139"/>
      <c r="AB69" s="112"/>
      <c r="AC69" s="112"/>
      <c r="AD69" s="112"/>
    </row>
    <row r="70" spans="1:30" s="79" customFormat="1" ht="13.5" customHeight="1">
      <c r="A70" s="52">
        <v>38</v>
      </c>
      <c r="B70" s="127" t="s">
        <v>120</v>
      </c>
      <c r="C70" s="128" t="s">
        <v>116</v>
      </c>
      <c r="D70" s="128" t="s">
        <v>50</v>
      </c>
      <c r="E70" s="128" t="s">
        <v>56</v>
      </c>
      <c r="F70" s="54">
        <v>30</v>
      </c>
      <c r="G70" s="54">
        <v>30</v>
      </c>
      <c r="H70" s="55">
        <f t="shared" si="8"/>
        <v>75</v>
      </c>
      <c r="I70" s="55">
        <v>3</v>
      </c>
      <c r="J70" s="137"/>
      <c r="K70" s="128"/>
      <c r="L70" s="139"/>
      <c r="M70" s="140"/>
      <c r="N70" s="128"/>
      <c r="O70" s="138"/>
      <c r="P70" s="137"/>
      <c r="Q70" s="128"/>
      <c r="R70" s="139"/>
      <c r="S70" s="140"/>
      <c r="T70" s="128"/>
      <c r="U70" s="138"/>
      <c r="V70" s="137"/>
      <c r="W70" s="128">
        <v>30</v>
      </c>
      <c r="X70" s="139">
        <v>3</v>
      </c>
      <c r="Y70" s="140"/>
      <c r="Z70" s="128"/>
      <c r="AA70" s="139"/>
      <c r="AB70" s="112"/>
      <c r="AC70" s="112"/>
      <c r="AD70" s="112"/>
    </row>
    <row r="71" spans="1:30" s="79" customFormat="1" ht="13.5" customHeight="1">
      <c r="A71" s="52">
        <v>39</v>
      </c>
      <c r="B71" s="127" t="s">
        <v>72</v>
      </c>
      <c r="C71" s="128" t="s">
        <v>116</v>
      </c>
      <c r="D71" s="128" t="s">
        <v>50</v>
      </c>
      <c r="E71" s="128" t="s">
        <v>56</v>
      </c>
      <c r="F71" s="54">
        <v>30</v>
      </c>
      <c r="G71" s="54">
        <v>30</v>
      </c>
      <c r="H71" s="55">
        <f t="shared" si="8"/>
        <v>75</v>
      </c>
      <c r="I71" s="55">
        <v>3</v>
      </c>
      <c r="J71" s="137"/>
      <c r="K71" s="128"/>
      <c r="L71" s="139"/>
      <c r="M71" s="140"/>
      <c r="N71" s="128"/>
      <c r="O71" s="138"/>
      <c r="P71" s="137"/>
      <c r="Q71" s="128"/>
      <c r="R71" s="139"/>
      <c r="S71" s="140"/>
      <c r="T71" s="128"/>
      <c r="U71" s="138"/>
      <c r="V71" s="137"/>
      <c r="W71" s="128"/>
      <c r="X71" s="139"/>
      <c r="Y71" s="140"/>
      <c r="Z71" s="128">
        <v>30</v>
      </c>
      <c r="AA71" s="139">
        <v>3</v>
      </c>
      <c r="AB71" s="112"/>
      <c r="AC71" s="112"/>
      <c r="AD71" s="112"/>
    </row>
    <row r="72" spans="1:30" s="79" customFormat="1">
      <c r="A72" s="52">
        <v>40</v>
      </c>
      <c r="B72" s="127" t="s">
        <v>73</v>
      </c>
      <c r="C72" s="128" t="s">
        <v>116</v>
      </c>
      <c r="D72" s="128" t="s">
        <v>50</v>
      </c>
      <c r="E72" s="128" t="s">
        <v>56</v>
      </c>
      <c r="F72" s="54">
        <v>30</v>
      </c>
      <c r="G72" s="54">
        <v>30</v>
      </c>
      <c r="H72" s="55">
        <f t="shared" si="8"/>
        <v>75</v>
      </c>
      <c r="I72" s="55">
        <v>3</v>
      </c>
      <c r="J72" s="137"/>
      <c r="K72" s="128"/>
      <c r="L72" s="139"/>
      <c r="M72" s="140"/>
      <c r="N72" s="128"/>
      <c r="O72" s="138"/>
      <c r="P72" s="137"/>
      <c r="Q72" s="128"/>
      <c r="R72" s="139"/>
      <c r="S72" s="140"/>
      <c r="T72" s="128"/>
      <c r="U72" s="138"/>
      <c r="V72" s="137"/>
      <c r="W72" s="128">
        <v>30</v>
      </c>
      <c r="X72" s="139">
        <v>3</v>
      </c>
      <c r="Y72" s="140"/>
      <c r="Z72" s="128"/>
      <c r="AA72" s="139"/>
      <c r="AB72" s="112"/>
      <c r="AC72" s="112"/>
      <c r="AD72" s="112"/>
    </row>
    <row r="73" spans="1:30" s="79" customFormat="1">
      <c r="A73" s="52">
        <v>41</v>
      </c>
      <c r="B73" s="127" t="s">
        <v>74</v>
      </c>
      <c r="C73" s="128" t="s">
        <v>116</v>
      </c>
      <c r="D73" s="128" t="s">
        <v>50</v>
      </c>
      <c r="E73" s="128" t="s">
        <v>56</v>
      </c>
      <c r="F73" s="54">
        <v>30</v>
      </c>
      <c r="G73" s="54">
        <v>30</v>
      </c>
      <c r="H73" s="55">
        <f t="shared" si="8"/>
        <v>75</v>
      </c>
      <c r="I73" s="55">
        <v>3</v>
      </c>
      <c r="J73" s="137"/>
      <c r="K73" s="128"/>
      <c r="L73" s="139"/>
      <c r="M73" s="140"/>
      <c r="N73" s="128"/>
      <c r="O73" s="138"/>
      <c r="P73" s="137"/>
      <c r="Q73" s="128"/>
      <c r="R73" s="139"/>
      <c r="S73" s="140"/>
      <c r="T73" s="128">
        <v>30</v>
      </c>
      <c r="U73" s="138">
        <v>3</v>
      </c>
      <c r="V73" s="137"/>
      <c r="W73" s="128"/>
      <c r="X73" s="139"/>
      <c r="Y73" s="140"/>
      <c r="Z73" s="128"/>
      <c r="AA73" s="139"/>
      <c r="AB73" s="112"/>
      <c r="AC73" s="112"/>
      <c r="AD73" s="112"/>
    </row>
    <row r="74" spans="1:30" s="79" customFormat="1">
      <c r="A74" s="52">
        <v>42</v>
      </c>
      <c r="B74" s="79" t="s">
        <v>75</v>
      </c>
      <c r="C74" s="128" t="s">
        <v>116</v>
      </c>
      <c r="D74" s="128" t="s">
        <v>50</v>
      </c>
      <c r="E74" s="128" t="s">
        <v>56</v>
      </c>
      <c r="F74" s="54">
        <v>30</v>
      </c>
      <c r="G74" s="54">
        <v>30</v>
      </c>
      <c r="H74" s="55">
        <f t="shared" si="8"/>
        <v>100</v>
      </c>
      <c r="I74" s="55">
        <v>4</v>
      </c>
      <c r="J74" s="137"/>
      <c r="K74" s="128"/>
      <c r="L74" s="139"/>
      <c r="M74" s="140"/>
      <c r="N74" s="128"/>
      <c r="O74" s="138"/>
      <c r="P74" s="137"/>
      <c r="Q74" s="128"/>
      <c r="R74" s="139"/>
      <c r="S74" s="140"/>
      <c r="T74" s="128"/>
      <c r="U74" s="138"/>
      <c r="V74" s="137"/>
      <c r="W74" s="128"/>
      <c r="X74" s="139"/>
      <c r="Y74" s="140"/>
      <c r="Z74" s="128">
        <v>30</v>
      </c>
      <c r="AA74" s="139">
        <v>4</v>
      </c>
      <c r="AB74" s="112"/>
      <c r="AC74" s="112"/>
      <c r="AD74" s="112"/>
    </row>
    <row r="75" spans="1:30" s="79" customFormat="1">
      <c r="A75" s="163" t="s">
        <v>77</v>
      </c>
      <c r="B75" s="164"/>
      <c r="C75" s="151">
        <f t="shared" ref="C75:I75" si="9">SUM(C76:C98)</f>
        <v>0</v>
      </c>
      <c r="D75" s="151">
        <f t="shared" si="9"/>
        <v>0</v>
      </c>
      <c r="E75" s="151">
        <f t="shared" si="9"/>
        <v>0</v>
      </c>
      <c r="F75" s="165">
        <f t="shared" si="9"/>
        <v>501</v>
      </c>
      <c r="G75" s="165">
        <f t="shared" si="9"/>
        <v>369</v>
      </c>
      <c r="H75" s="165">
        <f t="shared" si="9"/>
        <v>1825</v>
      </c>
      <c r="I75" s="166">
        <f t="shared" si="9"/>
        <v>73</v>
      </c>
      <c r="J75" s="167">
        <f t="shared" ref="J75:AA75" si="10">SUM(J76:J98)</f>
        <v>0</v>
      </c>
      <c r="K75" s="165">
        <f t="shared" si="10"/>
        <v>0</v>
      </c>
      <c r="L75" s="165">
        <f t="shared" si="10"/>
        <v>0</v>
      </c>
      <c r="M75" s="165">
        <f t="shared" si="10"/>
        <v>0</v>
      </c>
      <c r="N75" s="165">
        <f t="shared" si="10"/>
        <v>0</v>
      </c>
      <c r="O75" s="165">
        <f t="shared" si="10"/>
        <v>0</v>
      </c>
      <c r="P75" s="165">
        <f t="shared" si="10"/>
        <v>48</v>
      </c>
      <c r="Q75" s="165">
        <f t="shared" si="10"/>
        <v>93</v>
      </c>
      <c r="R75" s="168">
        <f t="shared" si="10"/>
        <v>19</v>
      </c>
      <c r="S75" s="169">
        <f t="shared" si="10"/>
        <v>18</v>
      </c>
      <c r="T75" s="165">
        <f t="shared" si="10"/>
        <v>96</v>
      </c>
      <c r="U75" s="166">
        <f t="shared" si="10"/>
        <v>17</v>
      </c>
      <c r="V75" s="167">
        <f t="shared" si="10"/>
        <v>30</v>
      </c>
      <c r="W75" s="165">
        <f t="shared" si="10"/>
        <v>78</v>
      </c>
      <c r="X75" s="168">
        <f t="shared" si="10"/>
        <v>15</v>
      </c>
      <c r="Y75" s="169">
        <f t="shared" si="10"/>
        <v>0</v>
      </c>
      <c r="Z75" s="165">
        <f t="shared" si="10"/>
        <v>138</v>
      </c>
      <c r="AA75" s="168">
        <f t="shared" si="10"/>
        <v>22</v>
      </c>
      <c r="AB75" s="112"/>
      <c r="AC75" s="112"/>
      <c r="AD75" s="112"/>
    </row>
    <row r="76" spans="1:30" s="79" customFormat="1">
      <c r="A76" s="52">
        <v>22</v>
      </c>
      <c r="B76" s="127" t="s">
        <v>70</v>
      </c>
      <c r="C76" s="71" t="s">
        <v>116</v>
      </c>
      <c r="D76" s="71" t="s">
        <v>50</v>
      </c>
      <c r="E76" s="71" t="s">
        <v>51</v>
      </c>
      <c r="F76" s="54">
        <v>18</v>
      </c>
      <c r="G76" s="54">
        <v>0</v>
      </c>
      <c r="H76" s="55">
        <f>25*I76</f>
        <v>75</v>
      </c>
      <c r="I76" s="55">
        <v>3</v>
      </c>
      <c r="J76" s="67"/>
      <c r="K76" s="68"/>
      <c r="L76" s="69"/>
      <c r="M76" s="159"/>
      <c r="N76" s="68"/>
      <c r="O76" s="155"/>
      <c r="P76" s="56"/>
      <c r="Q76" s="71"/>
      <c r="R76" s="58"/>
      <c r="S76" s="72">
        <v>18</v>
      </c>
      <c r="T76" s="71"/>
      <c r="U76" s="102">
        <v>3</v>
      </c>
      <c r="V76" s="56"/>
      <c r="W76" s="71"/>
      <c r="X76" s="58"/>
      <c r="Y76" s="72"/>
      <c r="Z76" s="71"/>
      <c r="AA76" s="58"/>
      <c r="AB76" s="112"/>
      <c r="AC76" s="112"/>
      <c r="AD76" s="112"/>
    </row>
    <row r="77" spans="1:30" s="79" customFormat="1">
      <c r="A77" s="52">
        <v>23</v>
      </c>
      <c r="B77" s="127" t="s">
        <v>78</v>
      </c>
      <c r="C77" s="71" t="s">
        <v>116</v>
      </c>
      <c r="D77" s="71" t="s">
        <v>50</v>
      </c>
      <c r="E77" s="71" t="s">
        <v>51</v>
      </c>
      <c r="F77" s="54">
        <v>18</v>
      </c>
      <c r="G77" s="54">
        <v>0</v>
      </c>
      <c r="H77" s="55">
        <f t="shared" ref="H77:H89" si="11">25*I77</f>
        <v>50</v>
      </c>
      <c r="I77" s="55">
        <v>2</v>
      </c>
      <c r="J77" s="67"/>
      <c r="K77" s="68"/>
      <c r="L77" s="69"/>
      <c r="M77" s="159"/>
      <c r="N77" s="68"/>
      <c r="O77" s="155"/>
      <c r="P77" s="56">
        <v>18</v>
      </c>
      <c r="Q77" s="71"/>
      <c r="R77" s="58">
        <v>2</v>
      </c>
      <c r="S77" s="72"/>
      <c r="T77" s="71"/>
      <c r="U77" s="102"/>
      <c r="V77" s="56"/>
      <c r="W77" s="71"/>
      <c r="X77" s="58"/>
      <c r="Y77" s="72"/>
      <c r="Z77" s="71"/>
      <c r="AA77" s="58"/>
      <c r="AB77" s="112"/>
      <c r="AC77" s="112"/>
      <c r="AD77" s="112"/>
    </row>
    <row r="78" spans="1:30" s="79" customFormat="1">
      <c r="A78" s="52">
        <v>24</v>
      </c>
      <c r="B78" s="127" t="s">
        <v>79</v>
      </c>
      <c r="C78" s="71" t="s">
        <v>116</v>
      </c>
      <c r="D78" s="71" t="s">
        <v>50</v>
      </c>
      <c r="E78" s="71" t="s">
        <v>52</v>
      </c>
      <c r="F78" s="54">
        <v>18</v>
      </c>
      <c r="G78" s="54">
        <v>18</v>
      </c>
      <c r="H78" s="55">
        <f t="shared" si="11"/>
        <v>75</v>
      </c>
      <c r="I78" s="55">
        <v>3</v>
      </c>
      <c r="J78" s="67"/>
      <c r="K78" s="68"/>
      <c r="L78" s="69"/>
      <c r="M78" s="159"/>
      <c r="N78" s="68"/>
      <c r="O78" s="155"/>
      <c r="P78" s="56"/>
      <c r="Q78" s="71"/>
      <c r="R78" s="58"/>
      <c r="S78" s="72"/>
      <c r="T78" s="71"/>
      <c r="U78" s="102"/>
      <c r="V78" s="56"/>
      <c r="W78" s="71"/>
      <c r="X78" s="58"/>
      <c r="Y78" s="72"/>
      <c r="Z78" s="71">
        <v>18</v>
      </c>
      <c r="AA78" s="58">
        <v>3</v>
      </c>
      <c r="AB78" s="112"/>
      <c r="AC78" s="112"/>
      <c r="AD78" s="112"/>
    </row>
    <row r="79" spans="1:30" s="79" customFormat="1">
      <c r="A79" s="52">
        <v>25</v>
      </c>
      <c r="B79" s="127" t="s">
        <v>80</v>
      </c>
      <c r="C79" s="71" t="s">
        <v>116</v>
      </c>
      <c r="D79" s="71" t="s">
        <v>50</v>
      </c>
      <c r="E79" s="71" t="s">
        <v>52</v>
      </c>
      <c r="F79" s="54">
        <v>18</v>
      </c>
      <c r="G79" s="54">
        <v>18</v>
      </c>
      <c r="H79" s="55">
        <f t="shared" si="11"/>
        <v>75</v>
      </c>
      <c r="I79" s="55">
        <v>3</v>
      </c>
      <c r="J79" s="67"/>
      <c r="K79" s="68"/>
      <c r="L79" s="69"/>
      <c r="M79" s="159"/>
      <c r="N79" s="68"/>
      <c r="O79" s="155"/>
      <c r="P79" s="56"/>
      <c r="Q79" s="71"/>
      <c r="R79" s="58"/>
      <c r="S79" s="72"/>
      <c r="T79" s="71"/>
      <c r="U79" s="102"/>
      <c r="V79" s="56"/>
      <c r="W79" s="71">
        <v>18</v>
      </c>
      <c r="X79" s="58">
        <v>3</v>
      </c>
      <c r="Y79" s="72"/>
      <c r="Z79" s="71"/>
      <c r="AA79" s="58"/>
      <c r="AB79" s="112"/>
      <c r="AC79" s="112"/>
      <c r="AD79" s="112"/>
    </row>
    <row r="80" spans="1:30" s="79" customFormat="1">
      <c r="A80" s="52">
        <v>26</v>
      </c>
      <c r="B80" s="127" t="s">
        <v>81</v>
      </c>
      <c r="C80" s="71" t="s">
        <v>116</v>
      </c>
      <c r="D80" s="71" t="s">
        <v>50</v>
      </c>
      <c r="E80" s="71" t="s">
        <v>56</v>
      </c>
      <c r="F80" s="54">
        <v>18</v>
      </c>
      <c r="G80" s="54">
        <v>18</v>
      </c>
      <c r="H80" s="55">
        <f t="shared" si="11"/>
        <v>75</v>
      </c>
      <c r="I80" s="55">
        <v>3</v>
      </c>
      <c r="J80" s="67"/>
      <c r="K80" s="68"/>
      <c r="L80" s="69"/>
      <c r="M80" s="159"/>
      <c r="N80" s="68"/>
      <c r="O80" s="155"/>
      <c r="P80" s="56"/>
      <c r="Q80" s="71">
        <v>18</v>
      </c>
      <c r="R80" s="58">
        <v>3</v>
      </c>
      <c r="S80" s="72"/>
      <c r="T80" s="71"/>
      <c r="U80" s="102"/>
      <c r="V80" s="56"/>
      <c r="W80" s="71"/>
      <c r="X80" s="58"/>
      <c r="Y80" s="72"/>
      <c r="Z80" s="71"/>
      <c r="AA80" s="58"/>
      <c r="AB80" s="112"/>
      <c r="AC80" s="112"/>
      <c r="AD80" s="112"/>
    </row>
    <row r="81" spans="1:30" s="79" customFormat="1">
      <c r="A81" s="52">
        <v>27</v>
      </c>
      <c r="B81" s="127" t="s">
        <v>82</v>
      </c>
      <c r="C81" s="71" t="s">
        <v>116</v>
      </c>
      <c r="D81" s="71" t="s">
        <v>50</v>
      </c>
      <c r="E81" s="71" t="s">
        <v>45</v>
      </c>
      <c r="F81" s="54">
        <v>18</v>
      </c>
      <c r="G81" s="54">
        <v>18</v>
      </c>
      <c r="H81" s="55">
        <f t="shared" si="11"/>
        <v>100</v>
      </c>
      <c r="I81" s="55">
        <v>4</v>
      </c>
      <c r="J81" s="67"/>
      <c r="K81" s="68"/>
      <c r="L81" s="69"/>
      <c r="M81" s="159"/>
      <c r="N81" s="68"/>
      <c r="O81" s="155"/>
      <c r="P81" s="56"/>
      <c r="Q81" s="71"/>
      <c r="R81" s="58"/>
      <c r="S81" s="72"/>
      <c r="T81" s="71">
        <v>18</v>
      </c>
      <c r="U81" s="102">
        <v>4</v>
      </c>
      <c r="V81" s="56"/>
      <c r="W81" s="71"/>
      <c r="X81" s="58"/>
      <c r="Y81" s="72"/>
      <c r="Z81" s="71"/>
      <c r="AA81" s="58"/>
      <c r="AB81" s="112"/>
      <c r="AC81" s="112"/>
      <c r="AD81" s="112"/>
    </row>
    <row r="82" spans="1:30" s="79" customFormat="1">
      <c r="A82" s="52">
        <v>28</v>
      </c>
      <c r="B82" s="127" t="s">
        <v>83</v>
      </c>
      <c r="C82" s="71" t="s">
        <v>116</v>
      </c>
      <c r="D82" s="71" t="s">
        <v>50</v>
      </c>
      <c r="E82" s="71" t="s">
        <v>51</v>
      </c>
      <c r="F82" s="54">
        <v>18</v>
      </c>
      <c r="G82" s="54">
        <v>0</v>
      </c>
      <c r="H82" s="55">
        <f t="shared" si="11"/>
        <v>75</v>
      </c>
      <c r="I82" s="55">
        <v>3</v>
      </c>
      <c r="J82" s="67"/>
      <c r="K82" s="68"/>
      <c r="L82" s="69"/>
      <c r="M82" s="159"/>
      <c r="N82" s="68"/>
      <c r="O82" s="155"/>
      <c r="P82" s="56"/>
      <c r="Q82" s="71"/>
      <c r="R82" s="58"/>
      <c r="S82" s="72"/>
      <c r="T82" s="71"/>
      <c r="U82" s="102"/>
      <c r="V82" s="56">
        <v>18</v>
      </c>
      <c r="W82" s="71"/>
      <c r="X82" s="58">
        <v>3</v>
      </c>
      <c r="Y82" s="72"/>
      <c r="Z82" s="71"/>
      <c r="AA82" s="58"/>
      <c r="AB82" s="112"/>
      <c r="AC82" s="112"/>
      <c r="AD82" s="112"/>
    </row>
    <row r="83" spans="1:30" s="79" customFormat="1">
      <c r="A83" s="52">
        <v>29</v>
      </c>
      <c r="B83" s="127" t="s">
        <v>84</v>
      </c>
      <c r="C83" s="71" t="s">
        <v>116</v>
      </c>
      <c r="D83" s="71" t="s">
        <v>50</v>
      </c>
      <c r="E83" s="71" t="s">
        <v>52</v>
      </c>
      <c r="F83" s="54">
        <v>18</v>
      </c>
      <c r="G83" s="54">
        <v>18</v>
      </c>
      <c r="H83" s="55">
        <f t="shared" si="11"/>
        <v>75</v>
      </c>
      <c r="I83" s="55">
        <v>3</v>
      </c>
      <c r="J83" s="67"/>
      <c r="K83" s="68"/>
      <c r="L83" s="69"/>
      <c r="M83" s="159"/>
      <c r="N83" s="68"/>
      <c r="O83" s="155"/>
      <c r="P83" s="56"/>
      <c r="Q83" s="71">
        <v>18</v>
      </c>
      <c r="R83" s="58">
        <v>3</v>
      </c>
      <c r="S83" s="72"/>
      <c r="T83" s="71"/>
      <c r="U83" s="102"/>
      <c r="V83" s="56"/>
      <c r="W83" s="71"/>
      <c r="X83" s="58"/>
      <c r="Y83" s="72"/>
      <c r="Z83" s="71"/>
      <c r="AA83" s="58"/>
      <c r="AB83" s="112"/>
      <c r="AC83" s="112"/>
      <c r="AD83" s="112"/>
    </row>
    <row r="84" spans="1:30" s="79" customFormat="1">
      <c r="A84" s="52">
        <v>30</v>
      </c>
      <c r="B84" s="127" t="s">
        <v>85</v>
      </c>
      <c r="C84" s="71" t="s">
        <v>116</v>
      </c>
      <c r="D84" s="71" t="s">
        <v>50</v>
      </c>
      <c r="E84" s="71" t="s">
        <v>52</v>
      </c>
      <c r="F84" s="54">
        <v>12</v>
      </c>
      <c r="G84" s="54">
        <v>12</v>
      </c>
      <c r="H84" s="55">
        <f t="shared" si="11"/>
        <v>75</v>
      </c>
      <c r="I84" s="55">
        <v>3</v>
      </c>
      <c r="J84" s="67"/>
      <c r="K84" s="68"/>
      <c r="L84" s="69"/>
      <c r="M84" s="159"/>
      <c r="N84" s="68"/>
      <c r="O84" s="155"/>
      <c r="P84" s="56"/>
      <c r="Q84" s="71"/>
      <c r="R84" s="58"/>
      <c r="S84" s="72"/>
      <c r="T84" s="71"/>
      <c r="U84" s="102"/>
      <c r="V84" s="56"/>
      <c r="W84" s="71"/>
      <c r="X84" s="58"/>
      <c r="Y84" s="72"/>
      <c r="Z84" s="71">
        <v>12</v>
      </c>
      <c r="AA84" s="58">
        <v>3</v>
      </c>
      <c r="AB84" s="112"/>
      <c r="AC84" s="112"/>
      <c r="AD84" s="112"/>
    </row>
    <row r="85" spans="1:30" s="79" customFormat="1">
      <c r="A85" s="52">
        <v>31</v>
      </c>
      <c r="B85" s="127" t="s">
        <v>86</v>
      </c>
      <c r="C85" s="71" t="s">
        <v>116</v>
      </c>
      <c r="D85" s="71" t="s">
        <v>50</v>
      </c>
      <c r="E85" s="71" t="s">
        <v>51</v>
      </c>
      <c r="F85" s="54">
        <v>18</v>
      </c>
      <c r="G85" s="54">
        <v>0</v>
      </c>
      <c r="H85" s="55">
        <f t="shared" si="11"/>
        <v>75</v>
      </c>
      <c r="I85" s="55">
        <v>3</v>
      </c>
      <c r="J85" s="67"/>
      <c r="K85" s="68"/>
      <c r="L85" s="69"/>
      <c r="M85" s="159"/>
      <c r="N85" s="68"/>
      <c r="O85" s="155"/>
      <c r="P85" s="56"/>
      <c r="Q85" s="71"/>
      <c r="R85" s="58"/>
      <c r="S85" s="72"/>
      <c r="T85" s="71">
        <v>18</v>
      </c>
      <c r="U85" s="102">
        <v>3</v>
      </c>
      <c r="V85" s="56"/>
      <c r="W85" s="71"/>
      <c r="X85" s="58"/>
      <c r="Y85" s="72"/>
      <c r="Z85" s="71"/>
      <c r="AA85" s="58"/>
      <c r="AB85" s="112"/>
      <c r="AC85" s="112"/>
      <c r="AD85" s="112"/>
    </row>
    <row r="86" spans="1:30" s="79" customFormat="1">
      <c r="A86" s="52">
        <v>32</v>
      </c>
      <c r="B86" s="127" t="s">
        <v>87</v>
      </c>
      <c r="C86" s="71" t="s">
        <v>116</v>
      </c>
      <c r="D86" s="71" t="s">
        <v>50</v>
      </c>
      <c r="E86" s="71" t="s">
        <v>52</v>
      </c>
      <c r="F86" s="54">
        <v>12</v>
      </c>
      <c r="G86" s="54">
        <v>12</v>
      </c>
      <c r="H86" s="55">
        <f t="shared" si="11"/>
        <v>75</v>
      </c>
      <c r="I86" s="55">
        <v>3</v>
      </c>
      <c r="J86" s="67"/>
      <c r="K86" s="68"/>
      <c r="L86" s="69"/>
      <c r="M86" s="159"/>
      <c r="N86" s="68"/>
      <c r="O86" s="155"/>
      <c r="P86" s="56"/>
      <c r="Q86" s="71"/>
      <c r="R86" s="58"/>
      <c r="S86" s="72"/>
      <c r="T86" s="71"/>
      <c r="U86" s="102"/>
      <c r="V86" s="56"/>
      <c r="W86" s="71"/>
      <c r="X86" s="58"/>
      <c r="Y86" s="72"/>
      <c r="Z86" s="71">
        <v>12</v>
      </c>
      <c r="AA86" s="58">
        <v>3</v>
      </c>
      <c r="AB86" s="112"/>
      <c r="AC86" s="112"/>
      <c r="AD86" s="112"/>
    </row>
    <row r="87" spans="1:30" s="79" customFormat="1">
      <c r="A87" s="52">
        <v>33</v>
      </c>
      <c r="B87" s="127" t="s">
        <v>137</v>
      </c>
      <c r="C87" s="128" t="s">
        <v>116</v>
      </c>
      <c r="D87" s="128" t="s">
        <v>50</v>
      </c>
      <c r="E87" s="128" t="s">
        <v>56</v>
      </c>
      <c r="F87" s="54">
        <v>18</v>
      </c>
      <c r="G87" s="54">
        <v>18</v>
      </c>
      <c r="H87" s="55">
        <f t="shared" si="11"/>
        <v>75</v>
      </c>
      <c r="I87" s="55">
        <v>3</v>
      </c>
      <c r="J87" s="67"/>
      <c r="K87" s="68"/>
      <c r="L87" s="69"/>
      <c r="M87" s="159"/>
      <c r="N87" s="68"/>
      <c r="O87" s="155"/>
      <c r="P87" s="56"/>
      <c r="Q87" s="71"/>
      <c r="R87" s="58"/>
      <c r="S87" s="72"/>
      <c r="T87" s="71"/>
      <c r="U87" s="102"/>
      <c r="V87" s="56"/>
      <c r="W87" s="71"/>
      <c r="X87" s="58"/>
      <c r="Y87" s="72"/>
      <c r="Z87" s="71">
        <v>18</v>
      </c>
      <c r="AA87" s="58">
        <v>3</v>
      </c>
      <c r="AB87" s="112"/>
      <c r="AC87" s="112"/>
      <c r="AD87" s="112"/>
    </row>
    <row r="88" spans="1:30" s="79" customFormat="1">
      <c r="A88" s="52">
        <v>34</v>
      </c>
      <c r="B88" s="127" t="s">
        <v>88</v>
      </c>
      <c r="C88" s="128" t="s">
        <v>116</v>
      </c>
      <c r="D88" s="128" t="s">
        <v>50</v>
      </c>
      <c r="E88" s="128" t="s">
        <v>51</v>
      </c>
      <c r="F88" s="54">
        <v>12</v>
      </c>
      <c r="G88" s="54">
        <v>0</v>
      </c>
      <c r="H88" s="55">
        <f t="shared" si="11"/>
        <v>50</v>
      </c>
      <c r="I88" s="55">
        <v>2</v>
      </c>
      <c r="J88" s="67"/>
      <c r="K88" s="68"/>
      <c r="L88" s="69"/>
      <c r="M88" s="159"/>
      <c r="N88" s="68"/>
      <c r="O88" s="155"/>
      <c r="P88" s="56"/>
      <c r="Q88" s="71"/>
      <c r="R88" s="58"/>
      <c r="S88" s="72"/>
      <c r="T88" s="71"/>
      <c r="U88" s="102"/>
      <c r="V88" s="56">
        <v>12</v>
      </c>
      <c r="W88" s="71"/>
      <c r="X88" s="58">
        <v>2</v>
      </c>
      <c r="Y88" s="72"/>
      <c r="Z88" s="71"/>
      <c r="AA88" s="58"/>
      <c r="AB88" s="112"/>
      <c r="AC88" s="112"/>
      <c r="AD88" s="112"/>
    </row>
    <row r="89" spans="1:30" s="79" customFormat="1">
      <c r="A89" s="231">
        <v>35</v>
      </c>
      <c r="B89" s="191" t="s">
        <v>105</v>
      </c>
      <c r="C89" s="128" t="s">
        <v>116</v>
      </c>
      <c r="D89" s="128" t="s">
        <v>50</v>
      </c>
      <c r="E89" s="128" t="s">
        <v>56</v>
      </c>
      <c r="F89" s="54">
        <v>15</v>
      </c>
      <c r="G89" s="54">
        <v>15</v>
      </c>
      <c r="H89" s="55">
        <f t="shared" si="11"/>
        <v>75</v>
      </c>
      <c r="I89" s="55">
        <v>3</v>
      </c>
      <c r="J89" s="67"/>
      <c r="K89" s="68"/>
      <c r="L89" s="69"/>
      <c r="M89" s="159"/>
      <c r="N89" s="68"/>
      <c r="O89" s="155"/>
      <c r="P89" s="56"/>
      <c r="Q89" s="71">
        <v>15</v>
      </c>
      <c r="R89" s="58">
        <v>3</v>
      </c>
      <c r="S89" s="72"/>
      <c r="T89" s="71"/>
      <c r="U89" s="102"/>
      <c r="V89" s="56"/>
      <c r="W89" s="71"/>
      <c r="X89" s="58"/>
      <c r="Y89" s="72"/>
      <c r="Z89" s="71"/>
      <c r="AA89" s="58"/>
      <c r="AB89" s="112"/>
      <c r="AC89" s="112"/>
      <c r="AD89" s="112"/>
    </row>
    <row r="90" spans="1:30" s="79" customFormat="1">
      <c r="A90" s="231">
        <v>36</v>
      </c>
      <c r="B90" s="191" t="s">
        <v>121</v>
      </c>
      <c r="C90" s="128" t="s">
        <v>116</v>
      </c>
      <c r="D90" s="128" t="s">
        <v>50</v>
      </c>
      <c r="E90" s="128" t="s">
        <v>52</v>
      </c>
      <c r="F90" s="54">
        <v>12</v>
      </c>
      <c r="G90" s="54">
        <v>12</v>
      </c>
      <c r="H90" s="55">
        <f t="shared" ref="H90:H98" si="12">25*I90</f>
        <v>50</v>
      </c>
      <c r="I90" s="55">
        <v>2</v>
      </c>
      <c r="J90" s="67"/>
      <c r="K90" s="68"/>
      <c r="L90" s="69"/>
      <c r="M90" s="159"/>
      <c r="N90" s="68"/>
      <c r="O90" s="155"/>
      <c r="P90" s="56"/>
      <c r="Q90" s="71">
        <v>12</v>
      </c>
      <c r="R90" s="58">
        <v>2</v>
      </c>
      <c r="S90" s="72"/>
      <c r="T90" s="71"/>
      <c r="U90" s="102"/>
      <c r="V90" s="56"/>
      <c r="W90" s="71"/>
      <c r="X90" s="58"/>
      <c r="Y90" s="72"/>
      <c r="Z90" s="71"/>
      <c r="AA90" s="58"/>
      <c r="AB90" s="112"/>
      <c r="AC90" s="112"/>
      <c r="AD90" s="112"/>
    </row>
    <row r="91" spans="1:30" s="79" customFormat="1">
      <c r="A91" s="231">
        <v>37</v>
      </c>
      <c r="B91" s="232" t="s">
        <v>89</v>
      </c>
      <c r="C91" s="71" t="s">
        <v>116</v>
      </c>
      <c r="D91" s="71" t="s">
        <v>50</v>
      </c>
      <c r="E91" s="71" t="s">
        <v>51</v>
      </c>
      <c r="F91" s="54">
        <v>18</v>
      </c>
      <c r="G91" s="54">
        <v>0</v>
      </c>
      <c r="H91" s="55">
        <f t="shared" si="12"/>
        <v>75</v>
      </c>
      <c r="I91" s="55">
        <v>3</v>
      </c>
      <c r="J91" s="67"/>
      <c r="K91" s="68"/>
      <c r="L91" s="69"/>
      <c r="M91" s="159"/>
      <c r="N91" s="68"/>
      <c r="O91" s="155"/>
      <c r="P91" s="56"/>
      <c r="Q91" s="71"/>
      <c r="R91" s="58"/>
      <c r="S91" s="72"/>
      <c r="T91" s="71"/>
      <c r="U91" s="102"/>
      <c r="V91" s="56"/>
      <c r="W91" s="71"/>
      <c r="X91" s="58"/>
      <c r="Y91" s="72"/>
      <c r="Z91" s="71">
        <v>18</v>
      </c>
      <c r="AA91" s="58">
        <v>3</v>
      </c>
      <c r="AB91" s="112"/>
      <c r="AC91" s="112"/>
      <c r="AD91" s="112"/>
    </row>
    <row r="92" spans="1:30" s="79" customFormat="1">
      <c r="A92" s="231">
        <v>38</v>
      </c>
      <c r="B92" s="232" t="s">
        <v>74</v>
      </c>
      <c r="C92" s="117" t="s">
        <v>116</v>
      </c>
      <c r="D92" s="117" t="s">
        <v>50</v>
      </c>
      <c r="E92" s="117" t="s">
        <v>56</v>
      </c>
      <c r="F92" s="54">
        <v>30</v>
      </c>
      <c r="G92" s="54">
        <v>30</v>
      </c>
      <c r="H92" s="55">
        <f t="shared" si="12"/>
        <v>75</v>
      </c>
      <c r="I92" s="55">
        <v>3</v>
      </c>
      <c r="J92" s="67"/>
      <c r="K92" s="68"/>
      <c r="L92" s="69"/>
      <c r="M92" s="159"/>
      <c r="N92" s="68"/>
      <c r="O92" s="155"/>
      <c r="P92" s="56"/>
      <c r="Q92" s="71"/>
      <c r="R92" s="58"/>
      <c r="S92" s="72"/>
      <c r="T92" s="71">
        <v>30</v>
      </c>
      <c r="U92" s="102">
        <v>3</v>
      </c>
      <c r="V92" s="56"/>
      <c r="W92" s="71"/>
      <c r="X92" s="58"/>
      <c r="Y92" s="72"/>
      <c r="Z92" s="71"/>
      <c r="AA92" s="58"/>
      <c r="AB92" s="112"/>
      <c r="AC92" s="112"/>
      <c r="AD92" s="112"/>
    </row>
    <row r="93" spans="1:30" s="79" customFormat="1">
      <c r="A93" s="231">
        <v>39</v>
      </c>
      <c r="B93" s="232" t="s">
        <v>90</v>
      </c>
      <c r="C93" s="117" t="s">
        <v>116</v>
      </c>
      <c r="D93" s="117" t="s">
        <v>50</v>
      </c>
      <c r="E93" s="117" t="s">
        <v>56</v>
      </c>
      <c r="F93" s="54">
        <v>30</v>
      </c>
      <c r="G93" s="54">
        <v>30</v>
      </c>
      <c r="H93" s="55">
        <f t="shared" si="12"/>
        <v>75</v>
      </c>
      <c r="I93" s="55">
        <v>3</v>
      </c>
      <c r="J93" s="67"/>
      <c r="K93" s="68"/>
      <c r="L93" s="69"/>
      <c r="M93" s="159"/>
      <c r="N93" s="68"/>
      <c r="O93" s="155"/>
      <c r="P93" s="70"/>
      <c r="Q93" s="57"/>
      <c r="R93" s="170"/>
      <c r="S93" s="171"/>
      <c r="T93" s="71"/>
      <c r="U93" s="102"/>
      <c r="V93" s="56"/>
      <c r="W93" s="71"/>
      <c r="X93" s="58"/>
      <c r="Y93" s="72"/>
      <c r="Z93" s="71">
        <v>30</v>
      </c>
      <c r="AA93" s="58">
        <v>3</v>
      </c>
      <c r="AB93" s="112"/>
      <c r="AC93" s="112"/>
      <c r="AD93" s="112"/>
    </row>
    <row r="94" spans="1:30" s="79" customFormat="1">
      <c r="A94" s="231">
        <v>40</v>
      </c>
      <c r="B94" s="232" t="s">
        <v>91</v>
      </c>
      <c r="C94" s="117" t="s">
        <v>116</v>
      </c>
      <c r="D94" s="117" t="s">
        <v>50</v>
      </c>
      <c r="E94" s="117" t="s">
        <v>106</v>
      </c>
      <c r="F94" s="54">
        <v>60</v>
      </c>
      <c r="G94" s="54">
        <v>30</v>
      </c>
      <c r="H94" s="55">
        <f t="shared" si="12"/>
        <v>150</v>
      </c>
      <c r="I94" s="55">
        <v>6</v>
      </c>
      <c r="J94" s="67"/>
      <c r="K94" s="68"/>
      <c r="L94" s="69"/>
      <c r="M94" s="159"/>
      <c r="N94" s="68"/>
      <c r="O94" s="155"/>
      <c r="P94" s="137">
        <v>30</v>
      </c>
      <c r="Q94" s="128">
        <v>30</v>
      </c>
      <c r="R94" s="139">
        <v>6</v>
      </c>
      <c r="S94" s="72"/>
      <c r="T94" s="71"/>
      <c r="U94" s="102"/>
      <c r="V94" s="56"/>
      <c r="W94" s="71"/>
      <c r="X94" s="58"/>
      <c r="Y94" s="72"/>
      <c r="Z94" s="71"/>
      <c r="AA94" s="58"/>
      <c r="AB94" s="112"/>
      <c r="AC94" s="112"/>
      <c r="AD94" s="112"/>
    </row>
    <row r="95" spans="1:30" s="79" customFormat="1">
      <c r="A95" s="231">
        <v>41</v>
      </c>
      <c r="B95" s="232" t="s">
        <v>92</v>
      </c>
      <c r="C95" s="117" t="s">
        <v>116</v>
      </c>
      <c r="D95" s="117" t="s">
        <v>50</v>
      </c>
      <c r="E95" s="117" t="s">
        <v>56</v>
      </c>
      <c r="F95" s="54">
        <v>30</v>
      </c>
      <c r="G95" s="54">
        <v>30</v>
      </c>
      <c r="H95" s="55">
        <f t="shared" si="12"/>
        <v>100</v>
      </c>
      <c r="I95" s="55">
        <v>4</v>
      </c>
      <c r="J95" s="137"/>
      <c r="K95" s="128"/>
      <c r="L95" s="139"/>
      <c r="M95" s="140"/>
      <c r="N95" s="128"/>
      <c r="O95" s="138"/>
      <c r="P95" s="137"/>
      <c r="Q95" s="128"/>
      <c r="R95" s="139"/>
      <c r="S95" s="140"/>
      <c r="T95" s="128"/>
      <c r="U95" s="138"/>
      <c r="V95" s="137"/>
      <c r="W95" s="128">
        <v>30</v>
      </c>
      <c r="X95" s="139">
        <v>4</v>
      </c>
      <c r="Y95" s="140"/>
      <c r="Z95" s="128"/>
      <c r="AA95" s="139"/>
      <c r="AB95" s="112"/>
      <c r="AC95" s="112"/>
      <c r="AD95" s="112"/>
    </row>
    <row r="96" spans="1:30" s="79" customFormat="1">
      <c r="A96" s="231">
        <v>42</v>
      </c>
      <c r="B96" s="232" t="s">
        <v>138</v>
      </c>
      <c r="C96" s="117" t="s">
        <v>116</v>
      </c>
      <c r="D96" s="117" t="s">
        <v>50</v>
      </c>
      <c r="E96" s="117" t="s">
        <v>45</v>
      </c>
      <c r="F96" s="54">
        <v>30</v>
      </c>
      <c r="G96" s="54">
        <v>30</v>
      </c>
      <c r="H96" s="55">
        <f t="shared" si="12"/>
        <v>100</v>
      </c>
      <c r="I96" s="55">
        <v>4</v>
      </c>
      <c r="J96" s="137"/>
      <c r="K96" s="128"/>
      <c r="L96" s="139"/>
      <c r="M96" s="140"/>
      <c r="N96" s="128"/>
      <c r="O96" s="138"/>
      <c r="P96" s="137"/>
      <c r="Q96" s="128"/>
      <c r="R96" s="139"/>
      <c r="S96" s="140"/>
      <c r="T96" s="128">
        <v>30</v>
      </c>
      <c r="U96" s="138">
        <v>4</v>
      </c>
      <c r="V96" s="137"/>
      <c r="W96" s="128"/>
      <c r="X96" s="139"/>
      <c r="Y96" s="140"/>
      <c r="Z96" s="128"/>
      <c r="AA96" s="139"/>
      <c r="AB96" s="112"/>
      <c r="AC96" s="112"/>
      <c r="AD96" s="112"/>
    </row>
    <row r="97" spans="1:37" s="79" customFormat="1">
      <c r="A97" s="231">
        <v>43</v>
      </c>
      <c r="B97" s="232" t="s">
        <v>93</v>
      </c>
      <c r="C97" s="117" t="s">
        <v>116</v>
      </c>
      <c r="D97" s="117" t="s">
        <v>50</v>
      </c>
      <c r="E97" s="117" t="s">
        <v>56</v>
      </c>
      <c r="F97" s="54">
        <v>30</v>
      </c>
      <c r="G97" s="54">
        <v>30</v>
      </c>
      <c r="H97" s="55">
        <f t="shared" si="12"/>
        <v>75</v>
      </c>
      <c r="I97" s="55">
        <v>3</v>
      </c>
      <c r="J97" s="137"/>
      <c r="K97" s="128"/>
      <c r="L97" s="139"/>
      <c r="M97" s="140"/>
      <c r="N97" s="128"/>
      <c r="O97" s="138"/>
      <c r="P97" s="137"/>
      <c r="Q97" s="128"/>
      <c r="R97" s="139"/>
      <c r="S97" s="140"/>
      <c r="T97" s="128"/>
      <c r="U97" s="138"/>
      <c r="V97" s="137"/>
      <c r="W97" s="128">
        <v>30</v>
      </c>
      <c r="X97" s="139">
        <v>3</v>
      </c>
      <c r="Y97" s="140"/>
      <c r="Z97" s="128"/>
      <c r="AA97" s="139"/>
      <c r="AB97" s="112"/>
      <c r="AC97" s="112"/>
      <c r="AD97" s="112"/>
    </row>
    <row r="98" spans="1:37" s="79" customFormat="1">
      <c r="A98" s="79">
        <v>45</v>
      </c>
      <c r="B98" s="232" t="s">
        <v>94</v>
      </c>
      <c r="C98" s="117" t="s">
        <v>116</v>
      </c>
      <c r="D98" s="117" t="s">
        <v>50</v>
      </c>
      <c r="E98" s="117" t="s">
        <v>56</v>
      </c>
      <c r="F98" s="54">
        <v>30</v>
      </c>
      <c r="G98" s="54">
        <v>30</v>
      </c>
      <c r="H98" s="55">
        <f t="shared" si="12"/>
        <v>100</v>
      </c>
      <c r="I98" s="55">
        <v>4</v>
      </c>
      <c r="J98" s="137"/>
      <c r="K98" s="128"/>
      <c r="L98" s="139"/>
      <c r="M98" s="140"/>
      <c r="N98" s="128"/>
      <c r="O98" s="138"/>
      <c r="P98" s="137"/>
      <c r="Q98" s="128"/>
      <c r="R98" s="139"/>
      <c r="S98" s="140"/>
      <c r="T98" s="128"/>
      <c r="U98" s="138"/>
      <c r="V98" s="137"/>
      <c r="W98" s="128"/>
      <c r="X98" s="139"/>
      <c r="Y98" s="140"/>
      <c r="Z98" s="128">
        <v>30</v>
      </c>
      <c r="AA98" s="139">
        <v>4</v>
      </c>
      <c r="AB98" s="112"/>
      <c r="AC98" s="112"/>
      <c r="AD98" s="112"/>
    </row>
    <row r="99" spans="1:37" s="92" customFormat="1">
      <c r="A99" s="172" t="s">
        <v>57</v>
      </c>
      <c r="B99" s="172"/>
      <c r="C99" s="172"/>
      <c r="D99" s="172"/>
      <c r="E99" s="172"/>
      <c r="F99" s="173">
        <f>SUM(F101+F102)</f>
        <v>158</v>
      </c>
      <c r="G99" s="173">
        <f>SUM(G101:G102)</f>
        <v>158</v>
      </c>
      <c r="H99" s="173">
        <f>SUM(H101:H102)</f>
        <v>250</v>
      </c>
      <c r="I99" s="174">
        <f>SUM(I101:I102)</f>
        <v>10</v>
      </c>
      <c r="J99" s="175">
        <f>SUM(J100)</f>
        <v>0</v>
      </c>
      <c r="K99" s="173">
        <f t="shared" ref="K99:AA99" si="13">SUM(K101:K102)</f>
        <v>0</v>
      </c>
      <c r="L99" s="173">
        <f t="shared" si="13"/>
        <v>0</v>
      </c>
      <c r="M99" s="173">
        <f t="shared" si="13"/>
        <v>0</v>
      </c>
      <c r="N99" s="173">
        <f t="shared" si="13"/>
        <v>0</v>
      </c>
      <c r="O99" s="173">
        <f t="shared" si="13"/>
        <v>0</v>
      </c>
      <c r="P99" s="173">
        <f t="shared" si="13"/>
        <v>0</v>
      </c>
      <c r="Q99" s="173">
        <f t="shared" si="13"/>
        <v>30</v>
      </c>
      <c r="R99" s="176">
        <f t="shared" si="13"/>
        <v>2</v>
      </c>
      <c r="S99" s="177">
        <f t="shared" si="13"/>
        <v>0</v>
      </c>
      <c r="T99" s="173">
        <f t="shared" si="13"/>
        <v>34</v>
      </c>
      <c r="U99" s="174">
        <f t="shared" si="13"/>
        <v>2</v>
      </c>
      <c r="V99" s="175">
        <f t="shared" si="13"/>
        <v>0</v>
      </c>
      <c r="W99" s="173">
        <f t="shared" si="13"/>
        <v>94</v>
      </c>
      <c r="X99" s="176">
        <f t="shared" si="13"/>
        <v>6</v>
      </c>
      <c r="Y99" s="177">
        <f t="shared" si="13"/>
        <v>0</v>
      </c>
      <c r="Z99" s="173">
        <f t="shared" si="13"/>
        <v>0</v>
      </c>
      <c r="AA99" s="176">
        <f t="shared" si="13"/>
        <v>0</v>
      </c>
      <c r="AC99" s="178"/>
      <c r="AD99" s="178"/>
    </row>
    <row r="100" spans="1:37" s="79" customFormat="1">
      <c r="A100" s="179"/>
      <c r="B100" s="180" t="s">
        <v>59</v>
      </c>
      <c r="C100" s="181"/>
      <c r="D100" s="181"/>
      <c r="E100" s="181"/>
      <c r="F100" s="181">
        <f>SUM(F101:F102)</f>
        <v>158</v>
      </c>
      <c r="G100" s="181">
        <f t="shared" ref="G100:AA100" si="14">SUM(G101:G102)</f>
        <v>158</v>
      </c>
      <c r="H100" s="181">
        <f t="shared" si="14"/>
        <v>250</v>
      </c>
      <c r="I100" s="182">
        <f t="shared" si="14"/>
        <v>10</v>
      </c>
      <c r="J100" s="183">
        <f t="shared" si="14"/>
        <v>0</v>
      </c>
      <c r="K100" s="181">
        <f t="shared" si="14"/>
        <v>0</v>
      </c>
      <c r="L100" s="181">
        <f t="shared" si="14"/>
        <v>0</v>
      </c>
      <c r="M100" s="181">
        <f t="shared" si="14"/>
        <v>0</v>
      </c>
      <c r="N100" s="181">
        <f t="shared" si="14"/>
        <v>0</v>
      </c>
      <c r="O100" s="181">
        <f t="shared" si="14"/>
        <v>0</v>
      </c>
      <c r="P100" s="181">
        <f t="shared" si="14"/>
        <v>0</v>
      </c>
      <c r="Q100" s="181">
        <f t="shared" si="14"/>
        <v>30</v>
      </c>
      <c r="R100" s="184">
        <f t="shared" si="14"/>
        <v>2</v>
      </c>
      <c r="S100" s="185">
        <f t="shared" si="14"/>
        <v>0</v>
      </c>
      <c r="T100" s="181">
        <f t="shared" si="14"/>
        <v>34</v>
      </c>
      <c r="U100" s="182">
        <f t="shared" si="14"/>
        <v>2</v>
      </c>
      <c r="V100" s="183">
        <f t="shared" si="14"/>
        <v>0</v>
      </c>
      <c r="W100" s="181">
        <f t="shared" si="14"/>
        <v>94</v>
      </c>
      <c r="X100" s="184">
        <f t="shared" si="14"/>
        <v>6</v>
      </c>
      <c r="Y100" s="185">
        <f t="shared" si="14"/>
        <v>0</v>
      </c>
      <c r="Z100" s="181">
        <f t="shared" si="14"/>
        <v>0</v>
      </c>
      <c r="AA100" s="184">
        <f t="shared" si="14"/>
        <v>0</v>
      </c>
      <c r="AB100" s="178"/>
      <c r="AC100" s="178"/>
      <c r="AD100" s="178"/>
    </row>
    <row r="101" spans="1:37" s="92" customFormat="1">
      <c r="A101" s="52">
        <v>56</v>
      </c>
      <c r="B101" s="186" t="s">
        <v>58</v>
      </c>
      <c r="C101" s="133" t="s">
        <v>50</v>
      </c>
      <c r="D101" s="133" t="s">
        <v>54</v>
      </c>
      <c r="E101" s="133" t="s">
        <v>45</v>
      </c>
      <c r="F101" s="187">
        <v>8</v>
      </c>
      <c r="G101" s="187">
        <v>8</v>
      </c>
      <c r="H101" s="188">
        <f>25*I101</f>
        <v>0</v>
      </c>
      <c r="I101" s="188">
        <v>0</v>
      </c>
      <c r="J101" s="132"/>
      <c r="K101" s="133"/>
      <c r="L101" s="189"/>
      <c r="M101" s="190"/>
      <c r="N101" s="133"/>
      <c r="O101" s="134"/>
      <c r="P101" s="132"/>
      <c r="Q101" s="133"/>
      <c r="R101" s="189"/>
      <c r="S101" s="190"/>
      <c r="T101" s="133">
        <v>4</v>
      </c>
      <c r="U101" s="134">
        <v>0</v>
      </c>
      <c r="V101" s="132"/>
      <c r="W101" s="133">
        <v>4</v>
      </c>
      <c r="X101" s="189">
        <v>0</v>
      </c>
      <c r="Y101" s="190"/>
      <c r="Z101" s="133"/>
      <c r="AA101" s="189"/>
      <c r="AB101" s="178"/>
      <c r="AC101" s="178"/>
      <c r="AD101" s="178"/>
    </row>
    <row r="102" spans="1:37" s="79" customFormat="1">
      <c r="A102" s="52">
        <v>57</v>
      </c>
      <c r="B102" s="118" t="s">
        <v>59</v>
      </c>
      <c r="C102" s="71" t="s">
        <v>50</v>
      </c>
      <c r="D102" s="71" t="s">
        <v>50</v>
      </c>
      <c r="E102" s="71" t="s">
        <v>45</v>
      </c>
      <c r="F102" s="54">
        <v>150</v>
      </c>
      <c r="G102" s="54">
        <v>150</v>
      </c>
      <c r="H102" s="188">
        <f>25*I102</f>
        <v>250</v>
      </c>
      <c r="I102" s="55">
        <v>10</v>
      </c>
      <c r="J102" s="56"/>
      <c r="K102" s="71"/>
      <c r="L102" s="58"/>
      <c r="M102" s="72"/>
      <c r="N102" s="71"/>
      <c r="O102" s="102"/>
      <c r="P102" s="56"/>
      <c r="Q102" s="71">
        <v>30</v>
      </c>
      <c r="R102" s="58">
        <v>2</v>
      </c>
      <c r="S102" s="72"/>
      <c r="T102" s="71">
        <v>30</v>
      </c>
      <c r="U102" s="102">
        <v>2</v>
      </c>
      <c r="V102" s="56"/>
      <c r="W102" s="71">
        <v>90</v>
      </c>
      <c r="X102" s="58">
        <v>6</v>
      </c>
      <c r="Y102" s="72"/>
      <c r="Z102" s="71"/>
      <c r="AA102" s="58"/>
      <c r="AB102" s="178"/>
      <c r="AC102" s="178"/>
      <c r="AD102" s="178"/>
    </row>
    <row r="103" spans="1:37" s="79" customFormat="1">
      <c r="A103" s="172" t="s">
        <v>126</v>
      </c>
      <c r="B103" s="172"/>
      <c r="C103" s="172"/>
      <c r="D103" s="172"/>
      <c r="E103" s="172"/>
      <c r="F103" s="173">
        <f t="shared" ref="F103:AA103" si="15">SUM(F104:F104)</f>
        <v>4</v>
      </c>
      <c r="G103" s="173">
        <f t="shared" si="15"/>
        <v>0</v>
      </c>
      <c r="H103" s="173">
        <f t="shared" si="15"/>
        <v>0</v>
      </c>
      <c r="I103" s="174">
        <f t="shared" si="15"/>
        <v>0</v>
      </c>
      <c r="J103" s="175">
        <f t="shared" si="15"/>
        <v>4</v>
      </c>
      <c r="K103" s="173">
        <f t="shared" si="15"/>
        <v>0</v>
      </c>
      <c r="L103" s="173">
        <f t="shared" si="15"/>
        <v>0</v>
      </c>
      <c r="M103" s="173">
        <f t="shared" si="15"/>
        <v>0</v>
      </c>
      <c r="N103" s="173">
        <f t="shared" si="15"/>
        <v>0</v>
      </c>
      <c r="O103" s="173">
        <f t="shared" si="15"/>
        <v>0</v>
      </c>
      <c r="P103" s="173">
        <f t="shared" si="15"/>
        <v>0</v>
      </c>
      <c r="Q103" s="173">
        <f t="shared" si="15"/>
        <v>0</v>
      </c>
      <c r="R103" s="176">
        <f t="shared" si="15"/>
        <v>0</v>
      </c>
      <c r="S103" s="177">
        <f t="shared" si="15"/>
        <v>0</v>
      </c>
      <c r="T103" s="173">
        <f t="shared" si="15"/>
        <v>0</v>
      </c>
      <c r="U103" s="174">
        <f t="shared" si="15"/>
        <v>0</v>
      </c>
      <c r="V103" s="175">
        <f t="shared" si="15"/>
        <v>0</v>
      </c>
      <c r="W103" s="173">
        <f t="shared" si="15"/>
        <v>0</v>
      </c>
      <c r="X103" s="176">
        <f t="shared" si="15"/>
        <v>0</v>
      </c>
      <c r="Y103" s="177">
        <f t="shared" si="15"/>
        <v>0</v>
      </c>
      <c r="Z103" s="173">
        <f t="shared" si="15"/>
        <v>0</v>
      </c>
      <c r="AA103" s="176">
        <f t="shared" si="15"/>
        <v>0</v>
      </c>
    </row>
    <row r="104" spans="1:37" s="203" customFormat="1" ht="16.5" thickBot="1">
      <c r="A104" s="52">
        <v>59</v>
      </c>
      <c r="B104" s="191" t="s">
        <v>129</v>
      </c>
      <c r="C104" s="128" t="s">
        <v>50</v>
      </c>
      <c r="D104" s="128" t="s">
        <v>54</v>
      </c>
      <c r="E104" s="128" t="s">
        <v>56</v>
      </c>
      <c r="F104" s="192">
        <v>4</v>
      </c>
      <c r="G104" s="192">
        <v>0</v>
      </c>
      <c r="H104" s="55">
        <f>25*I104</f>
        <v>0</v>
      </c>
      <c r="I104" s="193">
        <v>0</v>
      </c>
      <c r="J104" s="119">
        <v>4</v>
      </c>
      <c r="K104" s="120"/>
      <c r="L104" s="121">
        <v>0</v>
      </c>
      <c r="M104" s="194"/>
      <c r="N104" s="120"/>
      <c r="O104" s="195"/>
      <c r="P104" s="119"/>
      <c r="Q104" s="120"/>
      <c r="R104" s="121"/>
      <c r="S104" s="196"/>
      <c r="T104" s="197"/>
      <c r="U104" s="198"/>
      <c r="V104" s="199"/>
      <c r="W104" s="197"/>
      <c r="X104" s="200"/>
      <c r="Y104" s="196"/>
      <c r="Z104" s="197"/>
      <c r="AA104" s="200"/>
      <c r="AB104" s="201" t="s">
        <v>37</v>
      </c>
      <c r="AC104" s="202" t="s">
        <v>38</v>
      </c>
      <c r="AD104" s="202" t="s">
        <v>39</v>
      </c>
    </row>
    <row r="105" spans="1:37" s="203" customFormat="1">
      <c r="A105" s="239" t="s">
        <v>130</v>
      </c>
      <c r="B105" s="240"/>
      <c r="C105" s="240"/>
      <c r="D105" s="240"/>
      <c r="E105" s="241"/>
      <c r="F105" s="204">
        <f>F26+F30+F34+F45+F53+F100+F103</f>
        <v>1299</v>
      </c>
      <c r="G105" s="204">
        <f t="shared" ref="G105:AA105" si="16">G26+G30+G34+G45+G53+G100+G103</f>
        <v>939</v>
      </c>
      <c r="H105" s="204">
        <f t="shared" si="16"/>
        <v>4500</v>
      </c>
      <c r="I105" s="204">
        <f t="shared" si="16"/>
        <v>180</v>
      </c>
      <c r="J105" s="205">
        <f t="shared" si="16"/>
        <v>112</v>
      </c>
      <c r="K105" s="205">
        <f t="shared" si="16"/>
        <v>84</v>
      </c>
      <c r="L105" s="205">
        <f t="shared" si="16"/>
        <v>30</v>
      </c>
      <c r="M105" s="205">
        <f t="shared" si="16"/>
        <v>64</v>
      </c>
      <c r="N105" s="205">
        <f t="shared" si="16"/>
        <v>131</v>
      </c>
      <c r="O105" s="205">
        <f t="shared" si="16"/>
        <v>30</v>
      </c>
      <c r="P105" s="205">
        <f t="shared" si="16"/>
        <v>64</v>
      </c>
      <c r="Q105" s="205">
        <f t="shared" si="16"/>
        <v>176</v>
      </c>
      <c r="R105" s="205">
        <f t="shared" si="16"/>
        <v>30</v>
      </c>
      <c r="S105" s="204">
        <f t="shared" si="16"/>
        <v>54</v>
      </c>
      <c r="T105" s="204">
        <f t="shared" si="16"/>
        <v>181</v>
      </c>
      <c r="U105" s="206">
        <f t="shared" si="16"/>
        <v>30</v>
      </c>
      <c r="V105" s="207">
        <f t="shared" si="16"/>
        <v>54</v>
      </c>
      <c r="W105" s="204">
        <f t="shared" si="16"/>
        <v>211</v>
      </c>
      <c r="X105" s="208">
        <f t="shared" si="16"/>
        <v>30</v>
      </c>
      <c r="Y105" s="209">
        <f t="shared" si="16"/>
        <v>18</v>
      </c>
      <c r="Z105" s="204">
        <f t="shared" si="16"/>
        <v>156</v>
      </c>
      <c r="AA105" s="208">
        <f t="shared" si="16"/>
        <v>30</v>
      </c>
      <c r="AB105" s="209">
        <f>J105+M105+P105+S105+V105+Y105</f>
        <v>366</v>
      </c>
      <c r="AC105" s="204">
        <f>K105+N105+Q105+T105+W105+Z105</f>
        <v>939</v>
      </c>
      <c r="AD105" s="204">
        <f>L105+O105+R105+U105+X105+AA105</f>
        <v>180</v>
      </c>
    </row>
    <row r="106" spans="1:37" s="203" customFormat="1">
      <c r="A106" s="242"/>
      <c r="B106" s="242"/>
      <c r="C106" s="210"/>
      <c r="D106" s="210"/>
      <c r="E106" s="210"/>
      <c r="F106" s="243" t="s">
        <v>36</v>
      </c>
      <c r="G106" s="244"/>
      <c r="H106" s="244"/>
      <c r="I106" s="245"/>
      <c r="J106" s="238">
        <f>J105+K105</f>
        <v>196</v>
      </c>
      <c r="K106" s="234"/>
      <c r="L106" s="117"/>
      <c r="M106" s="238">
        <f>M105+N105</f>
        <v>195</v>
      </c>
      <c r="N106" s="234"/>
      <c r="O106" s="117"/>
      <c r="P106" s="238">
        <f>P105+Q105</f>
        <v>240</v>
      </c>
      <c r="Q106" s="234"/>
      <c r="R106" s="117"/>
      <c r="S106" s="238">
        <f>S105+T105</f>
        <v>235</v>
      </c>
      <c r="T106" s="234"/>
      <c r="U106" s="211"/>
      <c r="V106" s="273">
        <f>V105+W105</f>
        <v>265</v>
      </c>
      <c r="W106" s="234"/>
      <c r="X106" s="212"/>
      <c r="Y106" s="233">
        <f>Y105+Z105</f>
        <v>174</v>
      </c>
      <c r="Z106" s="234"/>
      <c r="AA106" s="212"/>
      <c r="AB106" s="213">
        <f>AB105+AC105</f>
        <v>1305</v>
      </c>
      <c r="AC106" s="93"/>
      <c r="AD106" s="214"/>
    </row>
    <row r="107" spans="1:37" s="203" customFormat="1">
      <c r="A107" s="239" t="s">
        <v>131</v>
      </c>
      <c r="B107" s="240"/>
      <c r="C107" s="240"/>
      <c r="D107" s="240"/>
      <c r="E107" s="241"/>
      <c r="F107" s="204">
        <f t="shared" ref="F107:AA107" si="17">F26+F30+F34+F45+F75+F103+F100</f>
        <v>1296</v>
      </c>
      <c r="G107" s="204">
        <f t="shared" si="17"/>
        <v>936</v>
      </c>
      <c r="H107" s="204">
        <f t="shared" si="17"/>
        <v>4500</v>
      </c>
      <c r="I107" s="204">
        <f t="shared" si="17"/>
        <v>180</v>
      </c>
      <c r="J107" s="204">
        <f t="shared" si="17"/>
        <v>112</v>
      </c>
      <c r="K107" s="204">
        <f t="shared" si="17"/>
        <v>84</v>
      </c>
      <c r="L107" s="204">
        <f t="shared" si="17"/>
        <v>30</v>
      </c>
      <c r="M107" s="204">
        <f t="shared" si="17"/>
        <v>64</v>
      </c>
      <c r="N107" s="204">
        <f t="shared" si="17"/>
        <v>131</v>
      </c>
      <c r="O107" s="204">
        <f t="shared" si="17"/>
        <v>30</v>
      </c>
      <c r="P107" s="204">
        <f t="shared" si="17"/>
        <v>64</v>
      </c>
      <c r="Q107" s="204">
        <f t="shared" si="17"/>
        <v>188</v>
      </c>
      <c r="R107" s="204">
        <f t="shared" si="17"/>
        <v>30</v>
      </c>
      <c r="S107" s="204">
        <f t="shared" si="17"/>
        <v>36</v>
      </c>
      <c r="T107" s="204">
        <f t="shared" si="17"/>
        <v>190</v>
      </c>
      <c r="U107" s="206">
        <f t="shared" si="17"/>
        <v>30</v>
      </c>
      <c r="V107" s="207">
        <f t="shared" si="17"/>
        <v>48</v>
      </c>
      <c r="W107" s="204">
        <f t="shared" si="17"/>
        <v>211</v>
      </c>
      <c r="X107" s="208">
        <f t="shared" si="17"/>
        <v>30</v>
      </c>
      <c r="Y107" s="209">
        <f t="shared" si="17"/>
        <v>0</v>
      </c>
      <c r="Z107" s="204">
        <f t="shared" si="17"/>
        <v>168</v>
      </c>
      <c r="AA107" s="208">
        <f t="shared" si="17"/>
        <v>30</v>
      </c>
      <c r="AB107" s="209">
        <f>J107+M107+P107+S107+V107+Y107</f>
        <v>324</v>
      </c>
      <c r="AC107" s="204">
        <f>K107+N17+AC34+Q107+T107+W107+Z107</f>
        <v>841</v>
      </c>
      <c r="AD107" s="204">
        <f>L107+O107+R107+U107+X107+AA107</f>
        <v>180</v>
      </c>
    </row>
    <row r="108" spans="1:37" s="203" customFormat="1" ht="16.5" thickBot="1">
      <c r="A108" s="242"/>
      <c r="B108" s="242"/>
      <c r="C108" s="210"/>
      <c r="D108" s="210"/>
      <c r="E108" s="210"/>
      <c r="F108" s="243" t="s">
        <v>36</v>
      </c>
      <c r="G108" s="244"/>
      <c r="H108" s="244"/>
      <c r="I108" s="245"/>
      <c r="J108" s="238">
        <f>J107+K107</f>
        <v>196</v>
      </c>
      <c r="K108" s="234"/>
      <c r="L108" s="117"/>
      <c r="M108" s="238">
        <f>M107+N107</f>
        <v>195</v>
      </c>
      <c r="N108" s="234"/>
      <c r="O108" s="117"/>
      <c r="P108" s="238">
        <f>P107+Q107</f>
        <v>252</v>
      </c>
      <c r="Q108" s="234"/>
      <c r="R108" s="117"/>
      <c r="S108" s="238">
        <f>S107+T107</f>
        <v>226</v>
      </c>
      <c r="T108" s="234"/>
      <c r="U108" s="211"/>
      <c r="V108" s="235">
        <f>V107+W107</f>
        <v>259</v>
      </c>
      <c r="W108" s="236"/>
      <c r="X108" s="215"/>
      <c r="Y108" s="237">
        <f>Y107+Z107</f>
        <v>168</v>
      </c>
      <c r="Z108" s="236"/>
      <c r="AA108" s="215"/>
      <c r="AB108" s="213">
        <f>AB107+AC107</f>
        <v>1165</v>
      </c>
      <c r="AC108" s="93"/>
      <c r="AD108" s="93"/>
    </row>
    <row r="109" spans="1:37" s="203" customFormat="1">
      <c r="A109" s="82"/>
      <c r="B109" s="216"/>
      <c r="C109" s="216"/>
      <c r="D109" s="216"/>
      <c r="E109" s="82"/>
      <c r="F109" s="217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</row>
    <row r="110" spans="1:37" s="203" customFormat="1">
      <c r="A110" s="82"/>
      <c r="B110" s="81"/>
      <c r="C110" s="216"/>
      <c r="D110" s="216"/>
      <c r="E110" s="82"/>
      <c r="F110" s="21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219"/>
      <c r="AC110" s="219"/>
      <c r="AD110" s="219"/>
      <c r="AE110" s="219"/>
      <c r="AF110" s="219"/>
      <c r="AG110" s="219"/>
    </row>
    <row r="111" spans="1:37" s="79" customFormat="1">
      <c r="A111" s="82"/>
      <c r="B111" s="220"/>
      <c r="C111" s="216"/>
      <c r="D111" s="216"/>
      <c r="E111" s="82"/>
      <c r="F111" s="21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221"/>
      <c r="AC111" s="221"/>
      <c r="AD111" s="221"/>
      <c r="AE111" s="221"/>
      <c r="AF111" s="221"/>
      <c r="AG111" s="221"/>
      <c r="AH111" s="222"/>
      <c r="AI111" s="222"/>
      <c r="AJ111" s="222"/>
      <c r="AK111" s="222"/>
    </row>
    <row r="112" spans="1:37" s="79" customFormat="1">
      <c r="A112" s="82"/>
      <c r="B112" s="81"/>
      <c r="C112" s="216"/>
      <c r="D112" s="216"/>
      <c r="E112" s="82"/>
      <c r="F112" s="218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1"/>
      <c r="AC112" s="221"/>
      <c r="AD112" s="221"/>
      <c r="AE112" s="221"/>
      <c r="AF112" s="221"/>
      <c r="AG112" s="221"/>
    </row>
    <row r="113" spans="1:33" s="79" customFormat="1">
      <c r="A113" s="82"/>
      <c r="B113" s="81"/>
      <c r="C113" s="216"/>
      <c r="D113" s="216"/>
      <c r="E113" s="82"/>
      <c r="F113" s="218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221"/>
      <c r="AC113" s="221"/>
      <c r="AD113" s="221"/>
      <c r="AE113" s="221"/>
      <c r="AF113" s="221"/>
      <c r="AG113" s="221"/>
    </row>
    <row r="114" spans="1:33" s="203" customFormat="1">
      <c r="A114" s="82"/>
      <c r="B114" s="220"/>
      <c r="C114" s="216"/>
      <c r="D114" s="216"/>
      <c r="E114" s="82"/>
      <c r="F114" s="218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219"/>
      <c r="AC114" s="219"/>
      <c r="AD114" s="219"/>
      <c r="AE114" s="219"/>
      <c r="AF114" s="219"/>
      <c r="AG114" s="219"/>
    </row>
    <row r="115" spans="1:33" s="203" customFormat="1">
      <c r="A115" s="82"/>
      <c r="B115" s="81"/>
      <c r="C115" s="81"/>
      <c r="D115" s="81"/>
      <c r="E115" s="82"/>
      <c r="F115" s="217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219"/>
      <c r="AC115" s="219"/>
      <c r="AD115" s="219"/>
      <c r="AE115" s="219"/>
      <c r="AF115" s="219"/>
      <c r="AG115" s="219"/>
    </row>
    <row r="116" spans="1:33" s="203" customFormat="1">
      <c r="A116" s="82"/>
      <c r="B116" s="216"/>
      <c r="C116" s="216"/>
      <c r="D116" s="216"/>
      <c r="E116" s="82"/>
      <c r="F116" s="217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19"/>
      <c r="AC116" s="219"/>
      <c r="AD116" s="219"/>
      <c r="AE116" s="219"/>
      <c r="AF116" s="219"/>
      <c r="AG116" s="219"/>
    </row>
    <row r="117" spans="1:33" s="203" customFormat="1">
      <c r="A117" s="82"/>
      <c r="B117" s="81"/>
      <c r="C117" s="81"/>
      <c r="D117" s="81"/>
      <c r="E117" s="82"/>
      <c r="F117" s="217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19"/>
      <c r="AC117" s="219"/>
      <c r="AD117" s="219"/>
      <c r="AE117" s="219"/>
      <c r="AF117" s="219"/>
      <c r="AG117" s="219"/>
    </row>
    <row r="118" spans="1:33" s="203" customFormat="1">
      <c r="A118" s="82"/>
      <c r="B118" s="216"/>
      <c r="C118" s="82"/>
      <c r="D118" s="82"/>
      <c r="E118" s="82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19"/>
      <c r="AC118" s="219"/>
      <c r="AD118" s="219"/>
      <c r="AE118" s="219"/>
      <c r="AF118" s="219"/>
      <c r="AG118" s="219"/>
    </row>
    <row r="119" spans="1:33" s="203" customFormat="1">
      <c r="A119" s="82"/>
      <c r="B119" s="216"/>
      <c r="C119" s="82"/>
      <c r="D119" s="82"/>
      <c r="E119" s="82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4"/>
      <c r="AC119" s="224"/>
      <c r="AD119" s="224"/>
      <c r="AE119" s="224"/>
      <c r="AF119" s="224"/>
      <c r="AG119" s="224"/>
    </row>
    <row r="120" spans="1:33" s="203" customFormat="1">
      <c r="A120" s="82"/>
      <c r="B120" s="225"/>
      <c r="C120" s="82"/>
      <c r="D120" s="82"/>
      <c r="E120" s="82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4"/>
      <c r="AC120" s="224"/>
      <c r="AD120" s="224"/>
      <c r="AE120" s="224"/>
      <c r="AF120" s="224"/>
      <c r="AG120" s="224"/>
    </row>
    <row r="121" spans="1:33" s="203" customFormat="1">
      <c r="A121" s="82"/>
      <c r="B121" s="216"/>
      <c r="C121" s="82"/>
      <c r="D121" s="82"/>
      <c r="E121" s="82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4"/>
      <c r="AC121" s="224"/>
      <c r="AD121" s="224"/>
      <c r="AE121" s="224"/>
      <c r="AF121" s="224"/>
      <c r="AG121" s="224"/>
    </row>
    <row r="122" spans="1:33" s="203" customFormat="1">
      <c r="A122" s="82"/>
      <c r="B122" s="216"/>
      <c r="C122" s="82"/>
      <c r="D122" s="82"/>
      <c r="E122" s="82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4"/>
      <c r="AC122" s="224"/>
      <c r="AD122" s="224"/>
      <c r="AE122" s="224"/>
      <c r="AF122" s="224"/>
      <c r="AG122" s="224"/>
    </row>
    <row r="123" spans="1:33" s="203" customFormat="1">
      <c r="A123" s="82"/>
      <c r="B123" s="216"/>
      <c r="C123" s="82"/>
      <c r="D123" s="82"/>
      <c r="E123" s="82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4"/>
      <c r="AC123" s="224"/>
      <c r="AD123" s="224"/>
      <c r="AE123" s="224"/>
      <c r="AF123" s="224"/>
      <c r="AG123" s="224"/>
    </row>
    <row r="124" spans="1:33" s="203" customFormat="1">
      <c r="A124" s="226"/>
      <c r="B124" s="222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4"/>
      <c r="AC124" s="224"/>
      <c r="AD124" s="224"/>
      <c r="AE124" s="224"/>
      <c r="AF124" s="224"/>
      <c r="AG124" s="224"/>
    </row>
    <row r="125" spans="1:33" s="203" customFormat="1">
      <c r="A125" s="112"/>
      <c r="B125" s="79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4"/>
      <c r="AC125" s="224"/>
      <c r="AD125" s="224"/>
      <c r="AE125" s="224"/>
      <c r="AF125" s="224"/>
      <c r="AG125" s="224"/>
    </row>
    <row r="126" spans="1:33" s="203" customFormat="1">
      <c r="A126" s="112"/>
      <c r="B126" s="79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4"/>
      <c r="AC126" s="224"/>
      <c r="AD126" s="224"/>
      <c r="AE126" s="224"/>
      <c r="AF126" s="224"/>
      <c r="AG126" s="224"/>
    </row>
    <row r="127" spans="1:33" s="203" customFormat="1">
      <c r="A127" s="112"/>
      <c r="B127" s="79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4"/>
      <c r="AC127" s="224"/>
      <c r="AD127" s="224"/>
      <c r="AE127" s="224"/>
      <c r="AF127" s="224"/>
      <c r="AG127" s="224"/>
    </row>
    <row r="128" spans="1:33" s="203" customFormat="1">
      <c r="A128" s="112"/>
      <c r="B128" s="79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4"/>
      <c r="AC128" s="224"/>
      <c r="AD128" s="224"/>
      <c r="AE128" s="224"/>
      <c r="AF128" s="224"/>
      <c r="AG128" s="224"/>
    </row>
    <row r="129" spans="1:33" s="203" customFormat="1">
      <c r="A129" s="112"/>
      <c r="B129" s="79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4"/>
      <c r="AC129" s="224"/>
      <c r="AD129" s="224"/>
      <c r="AE129" s="224"/>
      <c r="AF129" s="224"/>
      <c r="AG129" s="224"/>
    </row>
    <row r="130" spans="1:33" s="203" customFormat="1">
      <c r="A130" s="112"/>
      <c r="B130" s="79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4"/>
      <c r="AC130" s="224"/>
      <c r="AD130" s="224"/>
      <c r="AE130" s="224"/>
      <c r="AF130" s="224"/>
      <c r="AG130" s="224"/>
    </row>
    <row r="131" spans="1:33" s="203" customFormat="1">
      <c r="A131" s="112"/>
      <c r="B131" s="79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4"/>
      <c r="AC131" s="224"/>
      <c r="AD131" s="224"/>
      <c r="AE131" s="224"/>
      <c r="AF131" s="224"/>
      <c r="AG131" s="224"/>
    </row>
    <row r="132" spans="1:33" s="203" customFormat="1">
      <c r="A132" s="112"/>
      <c r="B132" s="79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4"/>
      <c r="AC132" s="224"/>
      <c r="AD132" s="224"/>
      <c r="AE132" s="224"/>
      <c r="AF132" s="224"/>
      <c r="AG132" s="224"/>
    </row>
    <row r="133" spans="1:33" s="203" customFormat="1">
      <c r="A133" s="112"/>
      <c r="B133" s="79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4"/>
      <c r="AC133" s="224"/>
      <c r="AD133" s="224"/>
      <c r="AE133" s="224"/>
      <c r="AF133" s="224"/>
      <c r="AG133" s="224"/>
    </row>
    <row r="134" spans="1:33" s="203" customFormat="1">
      <c r="A134" s="112"/>
      <c r="B134" s="79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4"/>
      <c r="AC134" s="224"/>
      <c r="AD134" s="224"/>
      <c r="AE134" s="224"/>
      <c r="AF134" s="224"/>
      <c r="AG134" s="224"/>
    </row>
    <row r="135" spans="1:33" s="203" customFormat="1">
      <c r="A135" s="112"/>
      <c r="B135" s="79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4"/>
      <c r="AC135" s="224"/>
      <c r="AD135" s="224"/>
      <c r="AE135" s="224"/>
      <c r="AF135" s="224"/>
      <c r="AG135" s="224"/>
    </row>
    <row r="136" spans="1:33" s="203" customFormat="1">
      <c r="A136" s="112"/>
      <c r="B136" s="79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4"/>
      <c r="AC136" s="224"/>
      <c r="AD136" s="224"/>
      <c r="AE136" s="224"/>
      <c r="AF136" s="224"/>
      <c r="AG136" s="224"/>
    </row>
    <row r="137" spans="1:33" s="203" customFormat="1">
      <c r="A137" s="112"/>
      <c r="B137" s="79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4"/>
      <c r="AC137" s="224"/>
      <c r="AD137" s="224"/>
      <c r="AE137" s="224"/>
      <c r="AF137" s="224"/>
      <c r="AG137" s="224"/>
    </row>
    <row r="138" spans="1:33" s="203" customFormat="1">
      <c r="A138" s="112"/>
      <c r="B138" s="79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4"/>
      <c r="AC138" s="224"/>
      <c r="AD138" s="224"/>
      <c r="AE138" s="224"/>
      <c r="AF138" s="224"/>
      <c r="AG138" s="224"/>
    </row>
    <row r="139" spans="1:33" s="203" customFormat="1">
      <c r="A139" s="112"/>
      <c r="B139" s="79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4"/>
      <c r="AC139" s="224"/>
      <c r="AD139" s="224"/>
      <c r="AE139" s="224"/>
      <c r="AF139" s="224"/>
      <c r="AG139" s="224"/>
    </row>
    <row r="140" spans="1:33" s="203" customFormat="1">
      <c r="A140" s="112"/>
      <c r="B140" s="79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4"/>
      <c r="AC140" s="224"/>
      <c r="AD140" s="224"/>
      <c r="AE140" s="224"/>
      <c r="AF140" s="224"/>
      <c r="AG140" s="224"/>
    </row>
    <row r="141" spans="1:33" s="203" customFormat="1">
      <c r="A141" s="112"/>
      <c r="B141" s="79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4"/>
      <c r="AC141" s="224"/>
      <c r="AD141" s="224"/>
      <c r="AE141" s="224"/>
      <c r="AF141" s="224"/>
      <c r="AG141" s="224"/>
    </row>
    <row r="142" spans="1:33" s="203" customFormat="1">
      <c r="A142" s="112"/>
      <c r="B142" s="79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4"/>
      <c r="AC142" s="224"/>
      <c r="AD142" s="224"/>
      <c r="AE142" s="224"/>
      <c r="AF142" s="224"/>
      <c r="AG142" s="224"/>
    </row>
    <row r="143" spans="1:33" s="203" customFormat="1">
      <c r="A143" s="112"/>
      <c r="B143" s="79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4"/>
      <c r="AC143" s="224"/>
      <c r="AD143" s="224"/>
      <c r="AE143" s="224"/>
      <c r="AF143" s="224"/>
      <c r="AG143" s="224"/>
    </row>
    <row r="144" spans="1:33" s="203" customFormat="1">
      <c r="A144" s="112"/>
      <c r="B144" s="79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4"/>
      <c r="AC144" s="224"/>
      <c r="AD144" s="224"/>
      <c r="AE144" s="224"/>
      <c r="AF144" s="224"/>
      <c r="AG144" s="224"/>
    </row>
    <row r="145" spans="1:33" s="203" customFormat="1">
      <c r="A145" s="112"/>
      <c r="B145" s="79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4"/>
      <c r="AC145" s="224"/>
      <c r="AD145" s="224"/>
      <c r="AE145" s="224"/>
      <c r="AF145" s="224"/>
      <c r="AG145" s="224"/>
    </row>
    <row r="146" spans="1:33" s="203" customFormat="1">
      <c r="A146" s="112"/>
      <c r="B146" s="79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4"/>
      <c r="AC146" s="224"/>
      <c r="AD146" s="224"/>
      <c r="AE146" s="224"/>
      <c r="AF146" s="224"/>
      <c r="AG146" s="224"/>
    </row>
    <row r="147" spans="1:33" s="203" customFormat="1">
      <c r="A147" s="112"/>
      <c r="B147" s="79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4"/>
      <c r="AC147" s="224"/>
      <c r="AD147" s="224"/>
      <c r="AE147" s="224"/>
      <c r="AF147" s="224"/>
      <c r="AG147" s="224"/>
    </row>
    <row r="148" spans="1:33" s="203" customFormat="1">
      <c r="A148" s="112"/>
      <c r="B148" s="79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4"/>
      <c r="AC148" s="224"/>
      <c r="AD148" s="224"/>
      <c r="AE148" s="224"/>
      <c r="AF148" s="224"/>
      <c r="AG148" s="224"/>
    </row>
    <row r="149" spans="1:33">
      <c r="A149" s="112"/>
      <c r="B149" s="79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89"/>
      <c r="AC149" s="89"/>
      <c r="AD149" s="89"/>
      <c r="AE149" s="89"/>
      <c r="AF149" s="89"/>
      <c r="AG149" s="89"/>
    </row>
    <row r="150" spans="1:33">
      <c r="A150" s="112"/>
      <c r="B150" s="79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89"/>
      <c r="AC150" s="89"/>
      <c r="AD150" s="89"/>
      <c r="AE150" s="89"/>
      <c r="AF150" s="89"/>
      <c r="AG150" s="89"/>
    </row>
    <row r="151" spans="1:33"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89"/>
      <c r="AC151" s="89"/>
      <c r="AD151" s="89"/>
      <c r="AE151" s="89"/>
      <c r="AF151" s="89"/>
      <c r="AG151" s="89"/>
    </row>
    <row r="152" spans="1:33"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89"/>
      <c r="AC152" s="89"/>
      <c r="AD152" s="89"/>
      <c r="AE152" s="89"/>
      <c r="AF152" s="89"/>
      <c r="AG152" s="89"/>
    </row>
    <row r="153" spans="1:33"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89"/>
      <c r="AC153" s="89"/>
      <c r="AD153" s="89"/>
      <c r="AE153" s="89"/>
      <c r="AF153" s="89"/>
      <c r="AG153" s="89"/>
    </row>
    <row r="154" spans="1:33"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89"/>
      <c r="AC154" s="89"/>
      <c r="AD154" s="89"/>
      <c r="AE154" s="89"/>
      <c r="AF154" s="89"/>
      <c r="AG154" s="89"/>
    </row>
    <row r="155" spans="1:33"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89"/>
      <c r="AC155" s="89"/>
      <c r="AD155" s="89"/>
      <c r="AE155" s="89"/>
      <c r="AF155" s="89"/>
      <c r="AG155" s="89"/>
    </row>
    <row r="156" spans="1:33"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89"/>
      <c r="AC156" s="89"/>
      <c r="AD156" s="89"/>
      <c r="AE156" s="89"/>
      <c r="AF156" s="89"/>
      <c r="AG156" s="89"/>
    </row>
    <row r="157" spans="1:33"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89"/>
      <c r="AC157" s="89"/>
      <c r="AD157" s="89"/>
      <c r="AE157" s="89"/>
      <c r="AF157" s="89"/>
      <c r="AG157" s="89"/>
    </row>
    <row r="158" spans="1:33"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89"/>
      <c r="AC158" s="89"/>
      <c r="AD158" s="89"/>
      <c r="AE158" s="89"/>
      <c r="AF158" s="89"/>
      <c r="AG158" s="89"/>
    </row>
    <row r="159" spans="1:33"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89"/>
      <c r="AC159" s="89"/>
      <c r="AD159" s="89"/>
      <c r="AE159" s="89"/>
      <c r="AF159" s="89"/>
      <c r="AG159" s="89"/>
    </row>
    <row r="160" spans="1:33"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89"/>
      <c r="AC160" s="89"/>
      <c r="AD160" s="89"/>
      <c r="AE160" s="89"/>
      <c r="AF160" s="89"/>
      <c r="AG160" s="89"/>
    </row>
    <row r="161" spans="3:33"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89"/>
      <c r="AC161" s="89"/>
      <c r="AD161" s="89"/>
      <c r="AE161" s="89"/>
      <c r="AF161" s="89"/>
      <c r="AG161" s="89"/>
    </row>
    <row r="162" spans="3:33"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89"/>
      <c r="AC162" s="89"/>
      <c r="AD162" s="89"/>
      <c r="AE162" s="89"/>
      <c r="AF162" s="89"/>
      <c r="AG162" s="89"/>
    </row>
    <row r="163" spans="3:33"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89"/>
      <c r="AC163" s="89"/>
      <c r="AD163" s="89"/>
      <c r="AE163" s="89"/>
      <c r="AF163" s="89"/>
      <c r="AG163" s="89"/>
    </row>
    <row r="164" spans="3:33"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89"/>
      <c r="AC164" s="89"/>
      <c r="AD164" s="89"/>
      <c r="AE164" s="89"/>
      <c r="AF164" s="89"/>
      <c r="AG164" s="89"/>
    </row>
    <row r="165" spans="3:33"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89"/>
      <c r="AC165" s="89"/>
      <c r="AD165" s="89"/>
      <c r="AE165" s="89"/>
      <c r="AF165" s="89"/>
      <c r="AG165" s="89"/>
    </row>
    <row r="166" spans="3:33"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89"/>
      <c r="AC166" s="89"/>
      <c r="AD166" s="89"/>
      <c r="AE166" s="89"/>
      <c r="AF166" s="89"/>
      <c r="AG166" s="89"/>
    </row>
    <row r="167" spans="3:33"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89"/>
      <c r="AC167" s="89"/>
      <c r="AD167" s="89"/>
      <c r="AE167" s="89"/>
      <c r="AF167" s="89"/>
      <c r="AG167" s="89"/>
    </row>
    <row r="168" spans="3:33"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89"/>
      <c r="AC168" s="89"/>
      <c r="AD168" s="89"/>
      <c r="AE168" s="89"/>
      <c r="AF168" s="89"/>
      <c r="AG168" s="89"/>
    </row>
    <row r="169" spans="3:33"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89"/>
      <c r="AC169" s="89"/>
      <c r="AD169" s="89"/>
      <c r="AE169" s="89"/>
      <c r="AF169" s="89"/>
      <c r="AG169" s="89"/>
    </row>
    <row r="170" spans="3:33"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</row>
    <row r="171" spans="3:33"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</row>
    <row r="172" spans="3:33"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</row>
    <row r="173" spans="3:33"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</row>
    <row r="174" spans="3:33"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</row>
    <row r="175" spans="3:33"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</row>
    <row r="176" spans="3:33"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</row>
    <row r="177" spans="10:27"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</row>
    <row r="178" spans="10:27"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</row>
    <row r="179" spans="10:27"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</row>
    <row r="180" spans="10:27"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</row>
    <row r="181" spans="10:27"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</row>
    <row r="182" spans="10:27"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</row>
    <row r="183" spans="10:27"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</row>
    <row r="184" spans="10:27"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</row>
    <row r="185" spans="10:27"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</row>
    <row r="186" spans="10:27"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</row>
    <row r="187" spans="10:27"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</row>
    <row r="188" spans="10:27"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</row>
    <row r="189" spans="10:27"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</row>
    <row r="190" spans="10:27"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</row>
    <row r="191" spans="10:27"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</row>
    <row r="192" spans="10:27"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</row>
    <row r="193" spans="10:27"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</row>
    <row r="194" spans="10:27"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</row>
    <row r="195" spans="10:27"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</row>
    <row r="196" spans="10:27"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</row>
    <row r="197" spans="10:27"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</row>
    <row r="198" spans="10:27"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</row>
    <row r="199" spans="10:27"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</row>
    <row r="200" spans="10:27"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</row>
    <row r="201" spans="10:27"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</row>
    <row r="202" spans="10:27"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</row>
    <row r="203" spans="10:27"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</row>
    <row r="204" spans="10:27"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</row>
    <row r="205" spans="10:27"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</row>
    <row r="206" spans="10:27"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</row>
    <row r="207" spans="10:27"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  <c r="AA207" s="227"/>
    </row>
    <row r="208" spans="10:27"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</row>
    <row r="209" spans="10:27"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  <c r="AA209" s="227"/>
    </row>
    <row r="210" spans="10:27"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</row>
    <row r="211" spans="10:27"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</row>
    <row r="212" spans="10:27"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</row>
    <row r="213" spans="10:27"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</row>
    <row r="214" spans="10:27"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</row>
    <row r="215" spans="10:27"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  <c r="AA215" s="227"/>
    </row>
    <row r="216" spans="10:27"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  <c r="AA216" s="227"/>
    </row>
    <row r="217" spans="10:27"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</row>
    <row r="218" spans="10:27"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</row>
    <row r="219" spans="10:27"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7"/>
    </row>
    <row r="220" spans="10:27"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</row>
    <row r="221" spans="10:27"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</row>
    <row r="222" spans="10:27"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  <c r="AA222" s="227"/>
    </row>
    <row r="223" spans="10:27"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  <c r="AA223" s="227"/>
    </row>
    <row r="224" spans="10:27"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  <c r="AA224" s="227"/>
    </row>
    <row r="225" spans="10:27"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</row>
    <row r="226" spans="10:27"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</row>
    <row r="227" spans="10:27"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</row>
    <row r="228" spans="10:27"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</row>
    <row r="229" spans="10:27"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</row>
    <row r="230" spans="10:27"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</row>
    <row r="231" spans="10:27"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</row>
    <row r="232" spans="10:27"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</row>
    <row r="233" spans="10:27"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</row>
    <row r="234" spans="10:27"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  <c r="AA234" s="227"/>
    </row>
    <row r="235" spans="10:27"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</row>
    <row r="236" spans="10:27"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</row>
    <row r="237" spans="10:27"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</row>
    <row r="238" spans="10:27"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</row>
    <row r="239" spans="10:27"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</row>
    <row r="240" spans="10:27"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</row>
    <row r="241" spans="10:27"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</row>
    <row r="242" spans="10:27"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</row>
    <row r="243" spans="10:27"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</row>
    <row r="244" spans="10:27"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</row>
    <row r="245" spans="10:27"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</row>
    <row r="246" spans="10:27"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</row>
    <row r="247" spans="10:27"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</row>
    <row r="248" spans="10:27"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</row>
    <row r="249" spans="10:27"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</row>
    <row r="250" spans="10:27"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</row>
    <row r="251" spans="10:27"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</row>
    <row r="252" spans="10:27"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</row>
    <row r="253" spans="10:27"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</row>
    <row r="254" spans="10:27"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</row>
    <row r="255" spans="10:27"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  <c r="AA255" s="227"/>
    </row>
    <row r="256" spans="10:27"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</row>
    <row r="257" spans="10:27"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</row>
    <row r="258" spans="10:27"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</row>
    <row r="259" spans="10:27"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</row>
    <row r="260" spans="10:27"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</row>
    <row r="261" spans="10:27"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</row>
    <row r="262" spans="10:27"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  <c r="AA262" s="227"/>
    </row>
    <row r="263" spans="10:27"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  <c r="AA263" s="227"/>
    </row>
    <row r="264" spans="10:27"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  <c r="AA264" s="227"/>
    </row>
    <row r="265" spans="10:27"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  <c r="AA265" s="227"/>
    </row>
    <row r="266" spans="10:27"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  <c r="AA266" s="227"/>
    </row>
    <row r="267" spans="10:27"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  <c r="AA267" s="227"/>
    </row>
    <row r="268" spans="10:27"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</row>
    <row r="269" spans="10:27"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</row>
    <row r="270" spans="10:27"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  <c r="AA270" s="227"/>
    </row>
    <row r="271" spans="10:27"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  <c r="AA271" s="227"/>
    </row>
    <row r="272" spans="10:27"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</row>
    <row r="273" spans="10:27"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  <c r="AA273" s="227"/>
    </row>
    <row r="274" spans="10:27"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</row>
    <row r="275" spans="10:27"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  <c r="AA275" s="227"/>
    </row>
    <row r="276" spans="10:27"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</row>
    <row r="277" spans="10:27"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</row>
    <row r="278" spans="10:27"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</row>
    <row r="279" spans="10:27"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</row>
    <row r="280" spans="10:27"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</row>
    <row r="281" spans="10:27"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</row>
    <row r="282" spans="10:27"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  <c r="AA282" s="227"/>
    </row>
    <row r="283" spans="10:27"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  <c r="AA283" s="227"/>
    </row>
    <row r="284" spans="10:27"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</row>
    <row r="285" spans="10:27"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</row>
    <row r="286" spans="10:27"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  <c r="AA286" s="227"/>
    </row>
    <row r="287" spans="10:27"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</row>
    <row r="288" spans="10:27"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  <c r="AA288" s="227"/>
    </row>
    <row r="289" spans="10:27"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  <c r="AA289" s="227"/>
    </row>
    <row r="290" spans="10:27"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  <c r="AA290" s="227"/>
    </row>
    <row r="291" spans="10:27"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  <c r="AA291" s="227"/>
    </row>
    <row r="292" spans="10:27"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  <c r="AA292" s="227"/>
    </row>
    <row r="293" spans="10:27"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</row>
    <row r="294" spans="10:27"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  <c r="AA294" s="227"/>
    </row>
    <row r="295" spans="10:27"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  <c r="AA295" s="227"/>
    </row>
    <row r="296" spans="10:27"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</row>
    <row r="297" spans="10:27"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  <c r="AA297" s="227"/>
    </row>
    <row r="298" spans="10:27"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  <c r="AA298" s="227"/>
    </row>
    <row r="299" spans="10:27"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  <c r="AA299" s="227"/>
    </row>
    <row r="300" spans="10:27"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</row>
    <row r="301" spans="10:27"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</row>
    <row r="302" spans="10:27"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</row>
    <row r="303" spans="10:27"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</row>
    <row r="304" spans="10:27"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  <c r="AA304" s="227"/>
    </row>
    <row r="305" spans="10:27"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</row>
    <row r="306" spans="10:27"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  <c r="AA306" s="227"/>
    </row>
    <row r="307" spans="10:27"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  <c r="AA307" s="227"/>
    </row>
    <row r="308" spans="10:27"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  <c r="AA308" s="227"/>
    </row>
    <row r="309" spans="10:27"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</row>
    <row r="310" spans="10:27"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</row>
    <row r="311" spans="10:27"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  <c r="AA311" s="227"/>
    </row>
    <row r="312" spans="10:27"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</row>
    <row r="313" spans="10:27"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  <c r="AA313" s="227"/>
    </row>
    <row r="314" spans="10:27">
      <c r="J314" s="22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</row>
    <row r="315" spans="10:27">
      <c r="J315" s="22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  <c r="AA315" s="227"/>
    </row>
    <row r="316" spans="10:27"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  <c r="AA316" s="227"/>
    </row>
    <row r="317" spans="10:27"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  <c r="AA317" s="227"/>
    </row>
  </sheetData>
  <mergeCells count="87">
    <mergeCell ref="O13:U13"/>
    <mergeCell ref="V23:X23"/>
    <mergeCell ref="S23:U23"/>
    <mergeCell ref="V13:W13"/>
    <mergeCell ref="V22:AA22"/>
    <mergeCell ref="O9:U9"/>
    <mergeCell ref="O10:U10"/>
    <mergeCell ref="J23:L23"/>
    <mergeCell ref="C15:M15"/>
    <mergeCell ref="U24:U25"/>
    <mergeCell ref="C14:M14"/>
    <mergeCell ref="J22:O22"/>
    <mergeCell ref="H22:H25"/>
    <mergeCell ref="C22:C25"/>
    <mergeCell ref="E22:E25"/>
    <mergeCell ref="M23:O23"/>
    <mergeCell ref="C21:AA21"/>
    <mergeCell ref="P24:P25"/>
    <mergeCell ref="V9:W9"/>
    <mergeCell ref="V10:W10"/>
    <mergeCell ref="C9:M9"/>
    <mergeCell ref="A14:B14"/>
    <mergeCell ref="A13:B13"/>
    <mergeCell ref="A15:B15"/>
    <mergeCell ref="A20:B20"/>
    <mergeCell ref="A17:B17"/>
    <mergeCell ref="A18:B18"/>
    <mergeCell ref="C12:M12"/>
    <mergeCell ref="C10:M10"/>
    <mergeCell ref="A10:B10"/>
    <mergeCell ref="A11:B11"/>
    <mergeCell ref="A12:B12"/>
    <mergeCell ref="AA24:AA25"/>
    <mergeCell ref="I22:I25"/>
    <mergeCell ref="V24:V25"/>
    <mergeCell ref="O24:O25"/>
    <mergeCell ref="Y23:AA23"/>
    <mergeCell ref="P23:R23"/>
    <mergeCell ref="Y24:Y25"/>
    <mergeCell ref="M24:M25"/>
    <mergeCell ref="P22:U22"/>
    <mergeCell ref="J24:J25"/>
    <mergeCell ref="R24:R25"/>
    <mergeCell ref="L24:L25"/>
    <mergeCell ref="S24:S25"/>
    <mergeCell ref="A53:B53"/>
    <mergeCell ref="A105:E105"/>
    <mergeCell ref="A106:B106"/>
    <mergeCell ref="F106:I106"/>
    <mergeCell ref="X24:X25"/>
    <mergeCell ref="B22:B25"/>
    <mergeCell ref="D22:D25"/>
    <mergeCell ref="J106:K106"/>
    <mergeCell ref="M106:N106"/>
    <mergeCell ref="P106:Q106"/>
    <mergeCell ref="V106:W106"/>
    <mergeCell ref="A22:A25"/>
    <mergeCell ref="G23:G25"/>
    <mergeCell ref="F23:F25"/>
    <mergeCell ref="F22:G22"/>
    <mergeCell ref="A19:B19"/>
    <mergeCell ref="A2:AA2"/>
    <mergeCell ref="A3:AA3"/>
    <mergeCell ref="A6:B6"/>
    <mergeCell ref="A7:B7"/>
    <mergeCell ref="A8:B8"/>
    <mergeCell ref="C6:M6"/>
    <mergeCell ref="C7:M7"/>
    <mergeCell ref="C8:M8"/>
    <mergeCell ref="A4:B4"/>
    <mergeCell ref="C4:M4"/>
    <mergeCell ref="A5:B5"/>
    <mergeCell ref="C5:M5"/>
    <mergeCell ref="C13:M13"/>
    <mergeCell ref="A9:B9"/>
    <mergeCell ref="C11:M11"/>
    <mergeCell ref="A107:E107"/>
    <mergeCell ref="J108:K108"/>
    <mergeCell ref="M108:N108"/>
    <mergeCell ref="P108:Q108"/>
    <mergeCell ref="A108:B108"/>
    <mergeCell ref="F108:I108"/>
    <mergeCell ref="Y106:Z106"/>
    <mergeCell ref="V108:W108"/>
    <mergeCell ref="Y108:Z108"/>
    <mergeCell ref="S106:T106"/>
    <mergeCell ref="S108:T108"/>
  </mergeCells>
  <phoneticPr fontId="1" type="noConversion"/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Joanna Tlałka</cp:lastModifiedBy>
  <cp:lastPrinted>2019-09-04T07:19:16Z</cp:lastPrinted>
  <dcterms:created xsi:type="dcterms:W3CDTF">2009-06-11T13:56:30Z</dcterms:created>
  <dcterms:modified xsi:type="dcterms:W3CDTF">2020-06-22T13:04:32Z</dcterms:modified>
</cp:coreProperties>
</file>