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programu'!$A$23:$AD$104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<sst xmlns="http://schemas.openxmlformats.org/spreadsheetml/2006/main" count="331" uniqueCount="143">
  <si>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</si>
  <si>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</si>
  <si>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</si>
  <si>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</si>
  <si>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</si>
  <si>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</si>
  <si>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</si>
  <si>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</si>
  <si>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</si>
  <si>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</si>
  <si>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</si>
  <si>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</si>
  <si>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</si>
  <si>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</si>
  <si>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</si>
  <si>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</si>
  <si>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</si>
  <si>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</si>
  <si>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</si>
  <si>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</si>
  <si>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</si>
  <si>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i</t>
  </si>
  <si>
    <t>Godziny kontaktowe</t>
  </si>
  <si>
    <t>Łączna liczba godzin (kontaktowych oraz bezkontaktowych):</t>
  </si>
  <si>
    <t>Godziny łącznie w tym bezkon-taktowe</t>
  </si>
  <si>
    <t>ogółem (bez konsultacji)</t>
  </si>
  <si>
    <t>O - obligatoryjny, F - fakultatywny (student ma pełną lub ograniczoną swobodę wyboru)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</si>
  <si>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</si>
  <si>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</si>
  <si>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</si>
  <si>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</si>
  <si>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</si>
  <si>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</si>
  <si>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</si>
  <si>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</si>
  <si>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</si>
  <si>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</si>
  <si>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</si>
  <si>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</si>
  <si>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</si>
  <si>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Filologia angielska</t>
  </si>
  <si>
    <t>P</t>
  </si>
  <si>
    <t>Praktyczny</t>
  </si>
  <si>
    <t>Stacjonarne</t>
  </si>
  <si>
    <t>I stopnia</t>
  </si>
  <si>
    <t>O</t>
  </si>
  <si>
    <t>W</t>
  </si>
  <si>
    <t>K</t>
  </si>
  <si>
    <t xml:space="preserve">Seminarium dyplomowe licencjackie </t>
  </si>
  <si>
    <t>Z</t>
  </si>
  <si>
    <t>S</t>
  </si>
  <si>
    <t xml:space="preserve">Wychowanie fizyczne </t>
  </si>
  <si>
    <t>Technologie informacyjne (laboratorium komputerowe ECDL)</t>
  </si>
  <si>
    <t>Język łaciński</t>
  </si>
  <si>
    <t>Ć</t>
  </si>
  <si>
    <t>W/Ć</t>
  </si>
  <si>
    <t>Stylistyka języka polskiego</t>
  </si>
  <si>
    <t>III. MODUŁY KIERUNKOWE</t>
  </si>
  <si>
    <t>F</t>
  </si>
  <si>
    <t>Książka i rynek książki w XXI wieku</t>
  </si>
  <si>
    <t>Warsztat redaktora</t>
  </si>
  <si>
    <t>Prawo autorskie, wydawnicze i prasowe</t>
  </si>
  <si>
    <t>Praktyka komunikacji międzykulturowej</t>
  </si>
  <si>
    <t>Konwersatorium z zakresu treści specjalizacyjnych</t>
  </si>
  <si>
    <t>VI. PRAKTYKA ZAWODOWA</t>
  </si>
  <si>
    <t>Propedeutyka praktyk</t>
  </si>
  <si>
    <t xml:space="preserve">Praktyka zawodowa </t>
  </si>
  <si>
    <t>Łącznie w programie przy realizacji modułu: Redakcja tekstów anglojęzycznych</t>
  </si>
  <si>
    <t>Psychologia ogólna</t>
  </si>
  <si>
    <t>Wprowadzenie do pedagogiki</t>
  </si>
  <si>
    <t>Teoretyczne podstawy wychowania</t>
  </si>
  <si>
    <t>Elementy pedagogiki specjalnej</t>
  </si>
  <si>
    <t>Psychologia rozwoju i osobowości człowieka</t>
  </si>
  <si>
    <t>Podstawy dydaktyki ogólnej z elementami dydaktyki specjalnej</t>
  </si>
  <si>
    <t>Emisja głosu</t>
  </si>
  <si>
    <t>IV. MODUŁY DO WYBORU</t>
  </si>
  <si>
    <t>Moduł 2: Redakcja tekstów anglojęzycznych</t>
  </si>
  <si>
    <t>Moduł 3: Komunikacja międzykulturowa w biznesie</t>
  </si>
  <si>
    <t xml:space="preserve">VII. MODUŁ: PRZEDMIOTY BEZ PUNKTÓW ECTS </t>
  </si>
  <si>
    <t>Praktyka zawodowa - moduł nauczycielski</t>
  </si>
  <si>
    <t>Praktyka zawodowa - pozostałe moduły</t>
  </si>
  <si>
    <t>Wydział Pedagogiczny</t>
  </si>
  <si>
    <t>Instytut Neofilologii</t>
  </si>
  <si>
    <t>Liczba godzin kontaktowych (bez praktyk) - moduł 1</t>
  </si>
  <si>
    <t>Liczba godzin kontaktowych (bez praktyk) - moduł 2</t>
  </si>
  <si>
    <t>Liczba godzin kontaktowych (bez praktyk) - moduł 3</t>
  </si>
  <si>
    <t>Liczba godzin kontaktowych z praktykami - moduł 1:</t>
  </si>
  <si>
    <t>Liczba godzin kontaktowych z praktykami - moduł 2:</t>
  </si>
  <si>
    <t>Liczba godzin kontaktowych z praktykami - moduł 3:</t>
  </si>
  <si>
    <t>HARMONOGRAM REALIZACJI PROGRAMU STUDIÓW</t>
  </si>
  <si>
    <t>V. MODUŁY UZUPEŁNIAJĄCE</t>
  </si>
  <si>
    <t>Nazwa modułu kształcenia</t>
  </si>
  <si>
    <t>Propedeutyka praktyk (moduł nauczycielski)</t>
  </si>
  <si>
    <t>E</t>
  </si>
  <si>
    <t xml:space="preserve">Gramatyka opisowa języka angielskiego z elementami gramatyki kontrastywnej angielsko-polskiej </t>
  </si>
  <si>
    <t>O/Z*</t>
  </si>
  <si>
    <t>O/Z**</t>
  </si>
  <si>
    <t>O/Z***</t>
  </si>
  <si>
    <t>PNJA-Egzamin (Gramatyka praktyczna, Czytanie i pisanie, Słuchanie i mówienie)****</t>
  </si>
  <si>
    <t>**** Warunkiem dopuszczenia do egzaminu z Praktycznej Nauki Języka Angielskiego jest uzyskanie zaliczenia w semestrze 2, 3 oraz 4 z przedmiotów PNJA-Gramatyka praktyczna, PNJA-Czytanie i pisanie oraz PNJA-Słuchanie i mówienie. Niezdanie egzaminu z PNJA skutkuje powtarzeniem ostatniego semestru dla w/w przedmiotów.</t>
  </si>
  <si>
    <t>* Semestr 2 i 3 kończy się zaliczeniem z oceną. Semestr 4 kończy się zaliczeniem, które zostaje wpisane po zdaniu egzaminu z Praktycznej Nauki Języka Angielskiego. Ocena końcowa jest oceną z egzaminu z PNJA.</t>
  </si>
  <si>
    <t>** Semestr 2 i 3 kończy się zaliczeniem z oceną. Semestr 4 kończy się zaliczeniem, które zostaje wpisane po zdaniu egzaminu z Praktycznej Nauki Języka Angielskiego. Ocena końcowa jest oceną z egzaminu z PNJA.</t>
  </si>
  <si>
    <t>*** Semestr 2 i 3 kończy się zaliczeniem z oceną. Semestr 4 kończy się zaliczeniem, które zostaje wpisane po zdaniu egzaminu z Praktycznej Nauki Języka Angielskiego. Ocena końcowa jest oceną z egzaminu z PNJA.</t>
  </si>
  <si>
    <t>Łącznie w programie przy realizacji modułu: Komunikacja międzykulturowa w biznesie</t>
  </si>
  <si>
    <t>Etyka zawodu nauczyciela</t>
  </si>
  <si>
    <t>W - wykład, Ć - ćwiczenia, K - konwersatorium, S - seminarium, P - zajęcia praktyczne (warsztaty, trening, projekt, laboratorium, praktyka), E - egzamin</t>
  </si>
  <si>
    <t>PNJA-Umiejętności zintegrowane /j. ang./</t>
  </si>
  <si>
    <t>PNJA-Fonetyka i fonologia /j. ang./</t>
  </si>
  <si>
    <t>PNJA-Gramatyka praktyczna /j. ang./</t>
  </si>
  <si>
    <t>PNJA-Czytanie i pisanie /j. ang./</t>
  </si>
  <si>
    <t>PNJA-Słuchanie i mówienie /j. ang./</t>
  </si>
  <si>
    <t>PNJA-Umiejętności zaawansowane /j. ang./</t>
  </si>
  <si>
    <t>Podstawy wiedzy o literaturze /j. ang./</t>
  </si>
  <si>
    <t>Historia kultury i literatury angielskiej /j. ang./</t>
  </si>
  <si>
    <t>Historia kultury i literatury amerykańskiej /j. ang./</t>
  </si>
  <si>
    <t>Historia angielskiego obszaru językowego /j. ang./</t>
  </si>
  <si>
    <t>Wstęp do językoznawstwa /j. ang./</t>
  </si>
  <si>
    <t>Język angielski w literaturze /j. ang./</t>
  </si>
  <si>
    <t>Redakcja  i korekta tekstu angielskojęzycznego /j. ang./</t>
  </si>
  <si>
    <t>Redakcja tekstów specjalistycznych /j. ang./</t>
  </si>
  <si>
    <t>Stylistyka języka angielskiego /j. ang./</t>
  </si>
  <si>
    <t>Język i komunikacja międzykulturowa /j. ang./</t>
  </si>
  <si>
    <t>Praktyczne aspekty pracy w sektorze biznesowym /j. ang./</t>
  </si>
  <si>
    <t>Komunikacja w biznesie /j. ang./</t>
  </si>
  <si>
    <t>Konwersatorium monograficzne /j. ang./</t>
  </si>
  <si>
    <t>Metodyka nauczania języka angielskiego /j. ang./</t>
  </si>
  <si>
    <r>
      <t>Szkolenie BHWPiK  (</t>
    </r>
    <r>
      <rPr>
        <i/>
        <sz val="11"/>
        <rFont val="Cambria"/>
        <family val="1"/>
      </rPr>
      <t>kurs e-learningowy</t>
    </r>
    <r>
      <rPr>
        <sz val="11"/>
        <rFont val="Cambria"/>
        <family val="1"/>
      </rPr>
      <t>)</t>
    </r>
  </si>
  <si>
    <t>Forma zal.</t>
  </si>
  <si>
    <t>PNJO: język obcy nowożytny</t>
  </si>
  <si>
    <t>Warsztaty językowo-kulturowe (j. niem./j. hiszp.)</t>
  </si>
  <si>
    <t>K/Ć*</t>
  </si>
  <si>
    <t>60*</t>
  </si>
  <si>
    <t>* Kurs Psychologia rozwoju i osobowości człowieka składa się z 30 godz. konwersatorium oraz 30 godz. ćwiczeń.</t>
  </si>
  <si>
    <t>Projektowanie informacji</t>
  </si>
  <si>
    <t>Moduł 1: Nauczanie języka angielskiego</t>
  </si>
  <si>
    <t>Praktyka zawodowa dla modułu Nauczanie języka angielskiego</t>
  </si>
  <si>
    <t>Łącznie w programie przy realizacji modułu: Nauczanie j. ang.</t>
  </si>
  <si>
    <r>
      <t xml:space="preserve">Obowiązuje studentów rozpoczynających studia od roku akademickiego: </t>
    </r>
    <r>
      <rPr>
        <b/>
        <i/>
        <sz val="13"/>
        <color indexed="60"/>
        <rFont val="Cambria"/>
        <family val="1"/>
      </rPr>
      <t>2024/2025</t>
    </r>
  </si>
  <si>
    <t>Pedagogika szkolna</t>
  </si>
  <si>
    <t>Przedmiot ogólnouczelniany z zakresu chrześcijańskiej i humanistycznej kultury</t>
  </si>
  <si>
    <t>Przedmiot ogólnouczelniany z zakresu rozwoju osobistego</t>
  </si>
  <si>
    <t>Przedmiot ogólnouczelniany z zakresu kompetencji 4K</t>
  </si>
  <si>
    <t xml:space="preserve">Wybrane zagadnienia z praktyki biznesowej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</si>
</sst>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i/>
      <sz val="11"/>
      <name val="Cambria"/>
      <family val="1"/>
    </font>
    <font>
      <b/>
      <i/>
      <sz val="13"/>
      <color indexed="6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1"/>
      <color indexed="60"/>
      <name val="Cambria"/>
      <family val="1"/>
    </font>
    <font>
      <b/>
      <sz val="11"/>
      <color indexed="17"/>
      <name val="Cambria"/>
      <family val="1"/>
    </font>
    <font>
      <b/>
      <i/>
      <sz val="13"/>
      <name val="Cambria"/>
      <family val="1"/>
    </font>
    <font>
      <b/>
      <i/>
      <sz val="11.5"/>
      <color indexed="8"/>
      <name val="Cambria"/>
      <family val="1"/>
    </font>
    <font>
      <b/>
      <i/>
      <sz val="11.5"/>
      <name val="Cambria"/>
      <family val="1"/>
    </font>
    <font>
      <b/>
      <i/>
      <sz val="11"/>
      <color indexed="18"/>
      <name val="Cambria"/>
      <family val="1"/>
    </font>
    <font>
      <b/>
      <i/>
      <sz val="11.5"/>
      <color indexed="36"/>
      <name val="Cambria"/>
      <family val="1"/>
    </font>
    <font>
      <b/>
      <sz val="11"/>
      <color indexed="36"/>
      <name val="Cambria"/>
      <family val="1"/>
    </font>
    <font>
      <sz val="11"/>
      <color indexed="18"/>
      <name val="Cambria"/>
      <family val="1"/>
    </font>
    <font>
      <b/>
      <sz val="11"/>
      <color indexed="6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  <font>
      <sz val="11"/>
      <color rgb="FFC00000"/>
      <name val="Cambria"/>
      <family val="1"/>
    </font>
    <font>
      <b/>
      <sz val="11"/>
      <color theme="6" tint="-0.4999699890613556"/>
      <name val="Cambria"/>
      <family val="1"/>
    </font>
    <font>
      <b/>
      <sz val="11"/>
      <color theme="1"/>
      <name val="Cambria"/>
      <family val="1"/>
    </font>
    <font>
      <b/>
      <sz val="11"/>
      <color rgb="FFC00000"/>
      <name val="Cambria"/>
      <family val="1"/>
    </font>
    <font>
      <b/>
      <sz val="11"/>
      <color rgb="FF7030A0"/>
      <name val="Cambria"/>
      <family val="1"/>
    </font>
    <font>
      <b/>
      <i/>
      <sz val="11.5"/>
      <color rgb="FF7030A0"/>
      <name val="Cambria"/>
      <family val="1"/>
    </font>
    <font>
      <b/>
      <i/>
      <sz val="11"/>
      <color theme="3" tint="-0.24997000396251678"/>
      <name val="Cambria"/>
      <family val="1"/>
    </font>
    <font>
      <sz val="11"/>
      <color theme="3" tint="-0.24997000396251678"/>
      <name val="Cambria"/>
      <family val="1"/>
    </font>
    <font>
      <b/>
      <i/>
      <sz val="11.5"/>
      <color theme="1"/>
      <name val="Cambri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1"/>
      </right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theme="1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>
        <color theme="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>
        <color theme="1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>
        <color theme="1"/>
      </right>
      <top>
        <color indexed="63"/>
      </top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66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3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6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37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4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6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6" fillId="0" borderId="12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68" fillId="0" borderId="0" xfId="0" applyFont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8" fillId="36" borderId="16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41" borderId="15" xfId="0" applyFont="1" applyFill="1" applyBorder="1" applyAlignment="1">
      <alignment horizontal="center"/>
    </xf>
    <xf numFmtId="0" fontId="5" fillId="41" borderId="16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8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5" fillId="0" borderId="27" xfId="0" applyFont="1" applyBorder="1" applyAlignment="1" applyProtection="1">
      <alignment wrapText="1"/>
      <protection locked="0"/>
    </xf>
    <xf numFmtId="0" fontId="5" fillId="0" borderId="28" xfId="0" applyFont="1" applyBorder="1" applyAlignment="1" applyProtection="1">
      <alignment wrapText="1"/>
      <protection locked="0"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9" xfId="0" applyFont="1" applyBorder="1" applyAlignment="1" applyProtection="1">
      <alignment wrapText="1"/>
      <protection locked="0"/>
    </xf>
    <xf numFmtId="0" fontId="5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5" fillId="0" borderId="30" xfId="0" applyFont="1" applyBorder="1" applyAlignment="1" applyProtection="1">
      <alignment wrapText="1"/>
      <protection locked="0"/>
    </xf>
    <xf numFmtId="0" fontId="5" fillId="0" borderId="16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8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6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1" fillId="0" borderId="0" xfId="0" applyFont="1" applyAlignment="1">
      <alignment horizontal="left" vertical="center" wrapText="1"/>
    </xf>
    <xf numFmtId="0" fontId="66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left" vertical="top"/>
    </xf>
    <xf numFmtId="0" fontId="66" fillId="42" borderId="35" xfId="0" applyFont="1" applyFill="1" applyBorder="1" applyAlignment="1">
      <alignment vertical="center" wrapText="1"/>
    </xf>
    <xf numFmtId="0" fontId="5" fillId="43" borderId="16" xfId="0" applyFont="1" applyFill="1" applyBorder="1" applyAlignment="1">
      <alignment horizontal="center" vertical="center"/>
    </xf>
    <xf numFmtId="0" fontId="6" fillId="43" borderId="16" xfId="0" applyFont="1" applyFill="1" applyBorder="1" applyAlignment="1" applyProtection="1">
      <alignment wrapText="1"/>
      <protection locked="0"/>
    </xf>
    <xf numFmtId="0" fontId="5" fillId="43" borderId="16" xfId="0" applyFont="1" applyFill="1" applyBorder="1" applyAlignment="1">
      <alignment horizontal="center"/>
    </xf>
    <xf numFmtId="0" fontId="66" fillId="43" borderId="16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43" borderId="15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5" fillId="43" borderId="17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/>
    </xf>
    <xf numFmtId="0" fontId="6" fillId="43" borderId="16" xfId="0" applyFont="1" applyFill="1" applyBorder="1" applyAlignment="1">
      <alignment wrapText="1"/>
    </xf>
    <xf numFmtId="0" fontId="5" fillId="43" borderId="16" xfId="0" applyFont="1" applyFill="1" applyBorder="1" applyAlignment="1" applyProtection="1">
      <alignment horizontal="center"/>
      <protection locked="0"/>
    </xf>
    <xf numFmtId="0" fontId="66" fillId="43" borderId="16" xfId="0" applyFont="1" applyFill="1" applyBorder="1" applyAlignment="1" applyProtection="1">
      <alignment horizontal="center"/>
      <protection locked="0"/>
    </xf>
    <xf numFmtId="0" fontId="6" fillId="43" borderId="27" xfId="0" applyFont="1" applyFill="1" applyBorder="1" applyAlignment="1" applyProtection="1">
      <alignment wrapText="1"/>
      <protection locked="0"/>
    </xf>
    <xf numFmtId="0" fontId="6" fillId="43" borderId="30" xfId="0" applyFont="1" applyFill="1" applyBorder="1" applyAlignment="1" applyProtection="1">
      <alignment wrapText="1"/>
      <protection locked="0"/>
    </xf>
    <xf numFmtId="0" fontId="5" fillId="43" borderId="16" xfId="0" applyFont="1" applyFill="1" applyBorder="1" applyAlignment="1" applyProtection="1">
      <alignment horizontal="center" vertical="center"/>
      <protection locked="0"/>
    </xf>
    <xf numFmtId="0" fontId="66" fillId="43" borderId="16" xfId="0" applyFont="1" applyFill="1" applyBorder="1" applyAlignment="1" applyProtection="1">
      <alignment horizontal="center" vertical="center"/>
      <protection locked="0"/>
    </xf>
    <xf numFmtId="0" fontId="5" fillId="43" borderId="10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0" fontId="5" fillId="43" borderId="17" xfId="0" applyFont="1" applyFill="1" applyBorder="1" applyAlignment="1">
      <alignment horizontal="center" vertical="center"/>
    </xf>
    <xf numFmtId="0" fontId="66" fillId="15" borderId="10" xfId="0" applyFont="1" applyFill="1" applyBorder="1" applyAlignment="1">
      <alignment/>
    </xf>
    <xf numFmtId="0" fontId="5" fillId="15" borderId="18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42" fillId="33" borderId="16" xfId="0" applyFont="1" applyFill="1" applyBorder="1" applyAlignment="1" applyProtection="1">
      <alignment horizontal="left"/>
      <protection hidden="1"/>
    </xf>
    <xf numFmtId="0" fontId="75" fillId="33" borderId="16" xfId="0" applyFont="1" applyFill="1" applyBorder="1" applyAlignment="1">
      <alignment horizontal="left"/>
    </xf>
    <xf numFmtId="0" fontId="74" fillId="0" borderId="20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6" fillId="0" borderId="16" xfId="0" applyFont="1" applyBorder="1" applyAlignment="1">
      <alignment horizontal="left" vertical="top"/>
    </xf>
    <xf numFmtId="0" fontId="76" fillId="0" borderId="10" xfId="0" applyFont="1" applyBorder="1" applyAlignment="1">
      <alignment horizontal="left" vertical="top"/>
    </xf>
    <xf numFmtId="0" fontId="77" fillId="0" borderId="39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6" fillId="33" borderId="39" xfId="0" applyFont="1" applyFill="1" applyBorder="1" applyAlignment="1">
      <alignment horizontal="left" vertical="top"/>
    </xf>
    <xf numFmtId="0" fontId="75" fillId="0" borderId="16" xfId="0" applyFont="1" applyBorder="1" applyAlignment="1">
      <alignment horizontal="left"/>
    </xf>
    <xf numFmtId="0" fontId="78" fillId="33" borderId="16" xfId="0" applyFont="1" applyFill="1" applyBorder="1" applyAlignment="1" applyProtection="1">
      <alignment horizontal="left"/>
      <protection hidden="1"/>
    </xf>
    <xf numFmtId="0" fontId="36" fillId="33" borderId="16" xfId="0" applyFont="1" applyFill="1" applyBorder="1" applyAlignment="1">
      <alignment horizontal="left"/>
    </xf>
    <xf numFmtId="0" fontId="6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0" fontId="40" fillId="33" borderId="0" xfId="0" applyFont="1" applyFill="1" applyAlignment="1" applyProtection="1">
      <alignment horizontal="left"/>
      <protection hidden="1"/>
    </xf>
    <xf numFmtId="0" fontId="42" fillId="33" borderId="16" xfId="0" applyFont="1" applyFill="1" applyBorder="1" applyAlignment="1" applyProtection="1">
      <alignment horizontal="left"/>
      <protection hidden="1" locked="0"/>
    </xf>
    <xf numFmtId="0" fontId="8" fillId="35" borderId="25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76" fillId="33" borderId="41" xfId="0" applyFont="1" applyFill="1" applyBorder="1" applyAlignment="1">
      <alignment horizontal="left" vertical="top"/>
    </xf>
    <xf numFmtId="0" fontId="76" fillId="33" borderId="44" xfId="0" applyFont="1" applyFill="1" applyBorder="1" applyAlignment="1">
      <alignment horizontal="left" vertical="top"/>
    </xf>
    <xf numFmtId="0" fontId="6" fillId="41" borderId="14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left"/>
    </xf>
    <xf numFmtId="0" fontId="8" fillId="34" borderId="47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4" borderId="50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4" borderId="52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left" vertical="center"/>
    </xf>
    <xf numFmtId="0" fontId="8" fillId="35" borderId="34" xfId="0" applyFont="1" applyFill="1" applyBorder="1" applyAlignment="1">
      <alignment horizontal="left" vertical="center"/>
    </xf>
    <xf numFmtId="0" fontId="8" fillId="35" borderId="41" xfId="0" applyFont="1" applyFill="1" applyBorder="1" applyAlignment="1">
      <alignment horizontal="left" vertical="center"/>
    </xf>
    <xf numFmtId="0" fontId="8" fillId="35" borderId="53" xfId="0" applyFont="1" applyFill="1" applyBorder="1" applyAlignment="1">
      <alignment horizontal="left" vertical="center"/>
    </xf>
    <xf numFmtId="0" fontId="6" fillId="45" borderId="50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45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9" fillId="33" borderId="0" xfId="0" applyFont="1" applyFill="1" applyAlignment="1">
      <alignment horizontal="left"/>
    </xf>
    <xf numFmtId="0" fontId="34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6" fillId="46" borderId="50" xfId="0" applyFont="1" applyFill="1" applyBorder="1" applyAlignment="1">
      <alignment horizontal="center" vertical="center"/>
    </xf>
    <xf numFmtId="0" fontId="6" fillId="46" borderId="51" xfId="0" applyFont="1" applyFill="1" applyBorder="1" applyAlignment="1">
      <alignment horizontal="center" vertical="center"/>
    </xf>
    <xf numFmtId="0" fontId="6" fillId="46" borderId="54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47" borderId="61" xfId="0" applyFont="1" applyFill="1" applyBorder="1" applyAlignment="1">
      <alignment horizontal="center" vertical="center"/>
    </xf>
    <xf numFmtId="0" fontId="6" fillId="47" borderId="51" xfId="0" applyFont="1" applyFill="1" applyBorder="1" applyAlignment="1">
      <alignment horizontal="center" vertical="center"/>
    </xf>
    <xf numFmtId="0" fontId="6" fillId="47" borderId="52" xfId="0" applyFont="1" applyFill="1" applyBorder="1" applyAlignment="1">
      <alignment horizontal="center" vertical="center"/>
    </xf>
    <xf numFmtId="0" fontId="6" fillId="41" borderId="50" xfId="0" applyFont="1" applyFill="1" applyBorder="1" applyAlignment="1">
      <alignment horizontal="center" vertical="center"/>
    </xf>
    <xf numFmtId="0" fontId="6" fillId="41" borderId="51" xfId="0" applyFont="1" applyFill="1" applyBorder="1" applyAlignment="1">
      <alignment horizontal="center" vertical="center"/>
    </xf>
    <xf numFmtId="0" fontId="6" fillId="41" borderId="54" xfId="0" applyFont="1" applyFill="1" applyBorder="1" applyAlignment="1">
      <alignment horizontal="center" vertical="center"/>
    </xf>
    <xf numFmtId="0" fontId="40" fillId="2" borderId="44" xfId="0" applyFont="1" applyFill="1" applyBorder="1" applyAlignment="1" applyProtection="1">
      <alignment horizontal="left"/>
      <protection hidden="1"/>
    </xf>
    <xf numFmtId="0" fontId="36" fillId="33" borderId="10" xfId="0" applyFont="1" applyFill="1" applyBorder="1" applyAlignment="1" applyProtection="1">
      <alignment horizontal="center"/>
      <protection hidden="1"/>
    </xf>
    <xf numFmtId="0" fontId="36" fillId="33" borderId="18" xfId="0" applyFont="1" applyFill="1" applyBorder="1" applyAlignment="1" applyProtection="1">
      <alignment horizontal="center"/>
      <protection hidden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48" borderId="50" xfId="0" applyFont="1" applyFill="1" applyBorder="1" applyAlignment="1">
      <alignment horizontal="center" vertical="center"/>
    </xf>
    <xf numFmtId="0" fontId="6" fillId="48" borderId="51" xfId="0" applyFont="1" applyFill="1" applyBorder="1" applyAlignment="1">
      <alignment horizontal="center" vertical="center"/>
    </xf>
    <xf numFmtId="0" fontId="6" fillId="48" borderId="54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left"/>
    </xf>
    <xf numFmtId="0" fontId="8" fillId="35" borderId="3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5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6"/>
  <sheetViews>
    <sheetView tabSelected="1" zoomScaleSheetLayoutView="70" workbookViewId="0" topLeftCell="B75">
      <selection activeCell="B85" sqref="B85:G85"/>
    </sheetView>
  </sheetViews>
  <sheetFormatPr defaultColWidth="9" defaultRowHeight="14.25"/>
  <cols>
    <col min="1" max="1" width="3.5" style="5" customWidth="1"/>
    <col min="2" max="2" width="63" style="4" customWidth="1"/>
    <col min="3" max="3" width="6" style="5" customWidth="1"/>
    <col min="4" max="4" width="10" style="5" customWidth="1"/>
    <col min="5" max="5" width="7.5" style="5" customWidth="1"/>
    <col min="6" max="6" width="10.796875" style="5" customWidth="1"/>
    <col min="7" max="7" width="9" style="5" customWidth="1"/>
    <col min="8" max="8" width="9.59765625" style="5" customWidth="1"/>
    <col min="9" max="9" width="5.2968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796875" style="4" customWidth="1"/>
    <col min="16" max="17" width="4.59765625" style="4" customWidth="1"/>
    <col min="18" max="18" width="5.2968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9.296875" style="2" bestFit="1" customWidth="1"/>
    <col min="29" max="29" width="9" style="2" customWidth="1"/>
    <col min="30" max="30" width="12.19921875" style="2" customWidth="1"/>
    <col min="31" max="16384" width="9" style="2" customWidth="1"/>
  </cols>
  <sheetData>
    <row r="1" spans="1:27" ht="18" customHeight="1">
      <c r="A1" s="276" t="s">
        <v>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</row>
    <row r="2" spans="1:27" s="22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22" customFormat="1" ht="14.25" customHeight="1">
      <c r="A3" s="341" t="s">
        <v>137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4.25">
      <c r="A4" s="254" t="s">
        <v>38</v>
      </c>
      <c r="B4" s="254"/>
      <c r="C4" s="254" t="s">
        <v>81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6"/>
      <c r="O4" s="6"/>
      <c r="P4" s="9"/>
      <c r="Q4" s="8"/>
      <c r="R4" s="8"/>
      <c r="S4" s="6"/>
      <c r="T4" s="6"/>
      <c r="U4" s="6"/>
      <c r="V4" s="6"/>
      <c r="W4" s="6"/>
      <c r="X4" s="6"/>
      <c r="Y4" s="6"/>
      <c r="Z4" s="23"/>
      <c r="AA4" s="27"/>
    </row>
    <row r="5" spans="1:27" ht="14.25">
      <c r="A5" s="254" t="s">
        <v>39</v>
      </c>
      <c r="B5" s="254"/>
      <c r="C5" s="254" t="s">
        <v>82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6"/>
      <c r="O5" s="6"/>
      <c r="P5" s="8"/>
      <c r="Q5" s="8"/>
      <c r="R5" s="8"/>
      <c r="S5" s="6"/>
      <c r="T5" s="6"/>
      <c r="U5" s="6"/>
      <c r="V5" s="6"/>
      <c r="W5" s="6"/>
      <c r="X5" s="6"/>
      <c r="Y5" s="6"/>
      <c r="Z5" s="24"/>
      <c r="AA5" s="28"/>
    </row>
    <row r="6" spans="1:27" ht="14.25">
      <c r="A6" s="254" t="s">
        <v>0</v>
      </c>
      <c r="B6" s="254"/>
      <c r="C6" s="254" t="s">
        <v>40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8"/>
      <c r="O6" s="58"/>
      <c r="P6" s="10"/>
      <c r="Q6" s="8"/>
      <c r="R6" s="8"/>
      <c r="S6" s="6"/>
      <c r="T6" s="6"/>
      <c r="U6" s="6"/>
      <c r="V6" s="6"/>
      <c r="W6" s="6"/>
      <c r="X6" s="6"/>
      <c r="Y6" s="6"/>
      <c r="Z6" s="24"/>
      <c r="AA6" s="28"/>
    </row>
    <row r="7" spans="1:27" s="3" customFormat="1" ht="14.25">
      <c r="A7" s="277" t="s">
        <v>16</v>
      </c>
      <c r="B7" s="277"/>
      <c r="C7" s="277" t="s">
        <v>42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11"/>
      <c r="O7" s="12"/>
      <c r="P7" s="13"/>
      <c r="Q7" s="12"/>
      <c r="R7" s="11"/>
      <c r="S7" s="12"/>
      <c r="T7" s="12"/>
      <c r="U7" s="12"/>
      <c r="V7" s="12"/>
      <c r="W7" s="12"/>
      <c r="X7" s="12"/>
      <c r="Y7" s="12"/>
      <c r="Z7" s="24"/>
      <c r="AA7" s="28"/>
    </row>
    <row r="8" spans="1:27" ht="14.25">
      <c r="A8" s="254" t="s">
        <v>15</v>
      </c>
      <c r="B8" s="254"/>
      <c r="C8" s="254" t="s">
        <v>43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8"/>
      <c r="O8" s="6"/>
      <c r="P8" s="8"/>
      <c r="Q8" s="8"/>
      <c r="R8" s="8"/>
      <c r="S8" s="6"/>
      <c r="T8" s="6"/>
      <c r="U8" s="6"/>
      <c r="V8" s="6"/>
      <c r="W8" s="6"/>
      <c r="X8" s="6"/>
      <c r="Y8" s="6"/>
      <c r="Z8" s="24"/>
      <c r="AA8" s="28"/>
    </row>
    <row r="9" spans="1:27" ht="14.25">
      <c r="A9" s="254" t="s">
        <v>17</v>
      </c>
      <c r="B9" s="254"/>
      <c r="C9" s="254" t="s">
        <v>44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8"/>
      <c r="O9" s="324"/>
      <c r="P9" s="324"/>
      <c r="Q9" s="324"/>
      <c r="R9" s="324"/>
      <c r="S9" s="324"/>
      <c r="T9" s="324"/>
      <c r="U9" s="324"/>
      <c r="V9" s="325"/>
      <c r="W9" s="325"/>
      <c r="X9" s="6"/>
      <c r="Y9" s="6"/>
      <c r="Z9" s="24"/>
      <c r="AA9" s="28"/>
    </row>
    <row r="10" spans="1:27" ht="14.25">
      <c r="A10" s="254" t="s">
        <v>37</v>
      </c>
      <c r="B10" s="254"/>
      <c r="C10" s="254">
        <f>I103</f>
        <v>180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6"/>
      <c r="O10" s="324"/>
      <c r="P10" s="324"/>
      <c r="Q10" s="324"/>
      <c r="R10" s="324"/>
      <c r="S10" s="324"/>
      <c r="T10" s="324"/>
      <c r="U10" s="324"/>
      <c r="V10" s="325"/>
      <c r="W10" s="325"/>
      <c r="X10" s="6"/>
      <c r="Y10" s="6"/>
      <c r="Z10" s="24"/>
      <c r="AA10" s="28"/>
    </row>
    <row r="11" spans="1:27" ht="14.25">
      <c r="A11" s="254" t="s">
        <v>83</v>
      </c>
      <c r="B11" s="254"/>
      <c r="C11" s="266">
        <v>1939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6"/>
      <c r="O11" s="54"/>
      <c r="P11" s="54"/>
      <c r="Q11" s="54"/>
      <c r="R11" s="54"/>
      <c r="S11" s="54"/>
      <c r="T11" s="54"/>
      <c r="U11" s="54"/>
      <c r="V11" s="53"/>
      <c r="W11" s="53"/>
      <c r="X11" s="6"/>
      <c r="Y11" s="6"/>
      <c r="Z11" s="24"/>
      <c r="AA11" s="28"/>
    </row>
    <row r="12" spans="1:27" ht="14.25">
      <c r="A12" s="254" t="s">
        <v>84</v>
      </c>
      <c r="B12" s="254"/>
      <c r="C12" s="266">
        <v>1864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6"/>
      <c r="O12" s="54"/>
      <c r="P12" s="54"/>
      <c r="Q12" s="54"/>
      <c r="R12" s="54"/>
      <c r="S12" s="54"/>
      <c r="T12" s="54"/>
      <c r="U12" s="54"/>
      <c r="V12" s="53"/>
      <c r="W12" s="53"/>
      <c r="X12" s="6"/>
      <c r="Y12" s="6"/>
      <c r="Z12" s="24"/>
      <c r="AA12" s="28"/>
    </row>
    <row r="13" spans="1:27" ht="14.25">
      <c r="A13" s="254" t="s">
        <v>85</v>
      </c>
      <c r="B13" s="254"/>
      <c r="C13" s="266">
        <v>1864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8"/>
      <c r="O13" s="324"/>
      <c r="P13" s="324"/>
      <c r="Q13" s="324"/>
      <c r="R13" s="324"/>
      <c r="S13" s="324"/>
      <c r="T13" s="324"/>
      <c r="U13" s="324"/>
      <c r="V13" s="325"/>
      <c r="W13" s="325"/>
      <c r="X13" s="6"/>
      <c r="Y13" s="6"/>
      <c r="Z13" s="24"/>
      <c r="AA13" s="28"/>
    </row>
    <row r="14" spans="1:27" ht="14.25">
      <c r="A14" s="254" t="s">
        <v>86</v>
      </c>
      <c r="B14" s="254"/>
      <c r="C14" s="265">
        <v>2195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8"/>
      <c r="O14" s="324"/>
      <c r="P14" s="324"/>
      <c r="Q14" s="324"/>
      <c r="R14" s="324"/>
      <c r="S14" s="324"/>
      <c r="T14" s="324"/>
      <c r="U14" s="324"/>
      <c r="V14" s="325"/>
      <c r="W14" s="325"/>
      <c r="X14" s="6"/>
      <c r="Y14" s="6"/>
      <c r="Z14" s="24"/>
      <c r="AA14" s="28"/>
    </row>
    <row r="15" spans="1:27" ht="14.25">
      <c r="A15" s="254" t="s">
        <v>87</v>
      </c>
      <c r="B15" s="254"/>
      <c r="C15" s="255">
        <v>2232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56"/>
      <c r="O15" s="54"/>
      <c r="P15" s="54"/>
      <c r="Q15" s="54"/>
      <c r="R15" s="54"/>
      <c r="S15" s="54"/>
      <c r="T15" s="54"/>
      <c r="U15" s="54"/>
      <c r="V15" s="53"/>
      <c r="W15" s="53"/>
      <c r="X15" s="6"/>
      <c r="Y15" s="6"/>
      <c r="Z15" s="24"/>
      <c r="AA15" s="28"/>
    </row>
    <row r="16" spans="1:27" ht="14.25">
      <c r="A16" s="254" t="s">
        <v>88</v>
      </c>
      <c r="B16" s="254"/>
      <c r="C16" s="255">
        <v>2232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8"/>
      <c r="O16" s="54"/>
      <c r="P16" s="54"/>
      <c r="Q16" s="54"/>
      <c r="R16" s="54"/>
      <c r="S16" s="54"/>
      <c r="T16" s="54"/>
      <c r="U16" s="54"/>
      <c r="V16" s="53"/>
      <c r="W16" s="53"/>
      <c r="X16" s="6"/>
      <c r="Y16" s="6"/>
      <c r="Z16" s="24"/>
      <c r="AA16" s="28"/>
    </row>
    <row r="17" spans="1:27" s="1" customFormat="1" ht="14.25">
      <c r="A17" s="254" t="s">
        <v>23</v>
      </c>
      <c r="B17" s="254"/>
      <c r="C17" s="350">
        <v>4500</v>
      </c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28"/>
      <c r="O17" s="24"/>
      <c r="P17" s="24"/>
      <c r="Q17" s="23"/>
      <c r="R17" s="23"/>
      <c r="S17" s="24"/>
      <c r="T17" s="24"/>
      <c r="U17" s="24"/>
      <c r="V17" s="6"/>
      <c r="W17" s="6"/>
      <c r="X17" s="6"/>
      <c r="Y17" s="6"/>
      <c r="Z17" s="24"/>
      <c r="AA17" s="28"/>
    </row>
    <row r="18" spans="1:27" ht="13.5">
      <c r="A18" s="29"/>
      <c r="B18" s="15"/>
      <c r="C18" s="7"/>
      <c r="D18" s="7"/>
      <c r="E18" s="7"/>
      <c r="F18" s="30"/>
      <c r="G18" s="30"/>
      <c r="H18" s="30"/>
      <c r="I18" s="31"/>
      <c r="J18" s="6"/>
      <c r="K18" s="8"/>
      <c r="L18" s="16"/>
      <c r="M18" s="16"/>
      <c r="N18" s="14"/>
      <c r="O18" s="6"/>
      <c r="P18" s="6"/>
      <c r="Q18" s="8"/>
      <c r="R18" s="8"/>
      <c r="S18" s="6"/>
      <c r="T18" s="6"/>
      <c r="U18" s="6"/>
      <c r="V18" s="6"/>
      <c r="W18" s="6"/>
      <c r="X18" s="6"/>
      <c r="Y18" s="6"/>
      <c r="Z18" s="24"/>
      <c r="AA18" s="28"/>
    </row>
    <row r="19" spans="1:27" ht="13.5">
      <c r="A19" s="342" t="s">
        <v>20</v>
      </c>
      <c r="B19" s="343"/>
      <c r="C19" s="17"/>
      <c r="D19" s="17"/>
      <c r="E19" s="17"/>
      <c r="F19" s="30"/>
      <c r="G19" s="30"/>
      <c r="H19" s="30"/>
      <c r="I19" s="31"/>
      <c r="J19" s="18"/>
      <c r="K19" s="18"/>
      <c r="L19" s="19"/>
      <c r="M19" s="19"/>
      <c r="N19" s="2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32"/>
    </row>
    <row r="20" spans="1:28" ht="13.5">
      <c r="A20" s="267" t="s">
        <v>28</v>
      </c>
      <c r="B20" s="267"/>
      <c r="C20" s="51" t="s">
        <v>26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60"/>
    </row>
    <row r="21" spans="1:28" ht="13.5">
      <c r="A21" s="267" t="s">
        <v>29</v>
      </c>
      <c r="B21" s="267"/>
      <c r="C21" s="51" t="s">
        <v>105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60"/>
    </row>
    <row r="22" spans="1:28" ht="13.5">
      <c r="A22" s="267" t="s">
        <v>30</v>
      </c>
      <c r="B22" s="267"/>
      <c r="C22" s="51" t="s">
        <v>27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60"/>
    </row>
    <row r="23" spans="1:28" ht="13.5">
      <c r="A23" s="25"/>
      <c r="B23" s="8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7"/>
      <c r="AB23" s="60"/>
    </row>
    <row r="24" spans="1:30" s="4" customFormat="1" ht="27.75" customHeight="1" thickBot="1">
      <c r="A24" s="292" t="s">
        <v>3</v>
      </c>
      <c r="B24" s="294" t="s">
        <v>91</v>
      </c>
      <c r="C24" s="296" t="s">
        <v>19</v>
      </c>
      <c r="D24" s="296" t="s">
        <v>127</v>
      </c>
      <c r="E24" s="344" t="s">
        <v>14</v>
      </c>
      <c r="F24" s="329" t="s">
        <v>22</v>
      </c>
      <c r="G24" s="290"/>
      <c r="H24" s="290" t="s">
        <v>24</v>
      </c>
      <c r="I24" s="305" t="s">
        <v>1</v>
      </c>
      <c r="J24" s="319" t="s">
        <v>4</v>
      </c>
      <c r="K24" s="320"/>
      <c r="L24" s="320"/>
      <c r="M24" s="320"/>
      <c r="N24" s="320"/>
      <c r="O24" s="321"/>
      <c r="P24" s="319" t="s">
        <v>8</v>
      </c>
      <c r="Q24" s="320"/>
      <c r="R24" s="320"/>
      <c r="S24" s="320"/>
      <c r="T24" s="320"/>
      <c r="U24" s="333"/>
      <c r="V24" s="319" t="s">
        <v>9</v>
      </c>
      <c r="W24" s="320"/>
      <c r="X24" s="320"/>
      <c r="Y24" s="320"/>
      <c r="Z24" s="320"/>
      <c r="AA24" s="334"/>
      <c r="AB24" s="65"/>
      <c r="AC24" s="65"/>
      <c r="AD24" s="65"/>
    </row>
    <row r="25" spans="1:30" s="4" customFormat="1" ht="14.25" thickBot="1">
      <c r="A25" s="293"/>
      <c r="B25" s="294"/>
      <c r="C25" s="297"/>
      <c r="D25" s="297"/>
      <c r="E25" s="345"/>
      <c r="F25" s="328" t="s">
        <v>25</v>
      </c>
      <c r="G25" s="291" t="s">
        <v>18</v>
      </c>
      <c r="H25" s="291"/>
      <c r="I25" s="306"/>
      <c r="J25" s="316" t="s">
        <v>5</v>
      </c>
      <c r="K25" s="317"/>
      <c r="L25" s="318"/>
      <c r="M25" s="347" t="s">
        <v>7</v>
      </c>
      <c r="N25" s="348"/>
      <c r="O25" s="349"/>
      <c r="P25" s="307" t="s">
        <v>10</v>
      </c>
      <c r="Q25" s="308"/>
      <c r="R25" s="309"/>
      <c r="S25" s="338" t="s">
        <v>11</v>
      </c>
      <c r="T25" s="339"/>
      <c r="U25" s="340"/>
      <c r="V25" s="335" t="s">
        <v>12</v>
      </c>
      <c r="W25" s="336"/>
      <c r="X25" s="337"/>
      <c r="Y25" s="330" t="s">
        <v>13</v>
      </c>
      <c r="Z25" s="331"/>
      <c r="AA25" s="332"/>
      <c r="AB25" s="65"/>
      <c r="AC25" s="65"/>
      <c r="AD25" s="65"/>
    </row>
    <row r="26" spans="1:30" s="4" customFormat="1" ht="13.5">
      <c r="A26" s="293"/>
      <c r="B26" s="294"/>
      <c r="C26" s="297"/>
      <c r="D26" s="297"/>
      <c r="E26" s="345"/>
      <c r="F26" s="328"/>
      <c r="G26" s="291"/>
      <c r="H26" s="291"/>
      <c r="I26" s="306"/>
      <c r="J26" s="280" t="s">
        <v>2</v>
      </c>
      <c r="K26" s="66" t="s">
        <v>6</v>
      </c>
      <c r="L26" s="284" t="s">
        <v>1</v>
      </c>
      <c r="M26" s="280" t="s">
        <v>2</v>
      </c>
      <c r="N26" s="66" t="s">
        <v>6</v>
      </c>
      <c r="O26" s="284" t="s">
        <v>1</v>
      </c>
      <c r="P26" s="280" t="s">
        <v>2</v>
      </c>
      <c r="Q26" s="66" t="s">
        <v>6</v>
      </c>
      <c r="R26" s="282" t="s">
        <v>1</v>
      </c>
      <c r="S26" s="280" t="s">
        <v>2</v>
      </c>
      <c r="T26" s="66" t="s">
        <v>6</v>
      </c>
      <c r="U26" s="284" t="s">
        <v>1</v>
      </c>
      <c r="V26" s="322" t="s">
        <v>2</v>
      </c>
      <c r="W26" s="66" t="s">
        <v>6</v>
      </c>
      <c r="X26" s="282" t="s">
        <v>1</v>
      </c>
      <c r="Y26" s="280" t="s">
        <v>2</v>
      </c>
      <c r="Z26" s="66" t="s">
        <v>6</v>
      </c>
      <c r="AA26" s="284" t="s">
        <v>1</v>
      </c>
      <c r="AB26" s="65"/>
      <c r="AC26" s="65"/>
      <c r="AD26" s="65"/>
    </row>
    <row r="27" spans="1:30" s="4" customFormat="1" ht="13.5">
      <c r="A27" s="293"/>
      <c r="B27" s="295"/>
      <c r="C27" s="298"/>
      <c r="D27" s="298"/>
      <c r="E27" s="346"/>
      <c r="F27" s="328"/>
      <c r="G27" s="291"/>
      <c r="H27" s="291"/>
      <c r="I27" s="306"/>
      <c r="J27" s="281"/>
      <c r="K27" s="68" t="s">
        <v>21</v>
      </c>
      <c r="L27" s="285"/>
      <c r="M27" s="281"/>
      <c r="N27" s="68" t="s">
        <v>21</v>
      </c>
      <c r="O27" s="285"/>
      <c r="P27" s="281"/>
      <c r="Q27" s="68" t="s">
        <v>21</v>
      </c>
      <c r="R27" s="283"/>
      <c r="S27" s="281"/>
      <c r="T27" s="68" t="s">
        <v>21</v>
      </c>
      <c r="U27" s="285"/>
      <c r="V27" s="323"/>
      <c r="W27" s="68" t="s">
        <v>21</v>
      </c>
      <c r="X27" s="283"/>
      <c r="Y27" s="281"/>
      <c r="Z27" s="68" t="s">
        <v>21</v>
      </c>
      <c r="AA27" s="285"/>
      <c r="AB27" s="65"/>
      <c r="AC27" s="65"/>
      <c r="AD27" s="65"/>
    </row>
    <row r="28" spans="1:30" s="4" customFormat="1" ht="15">
      <c r="A28" s="299" t="s">
        <v>32</v>
      </c>
      <c r="B28" s="300"/>
      <c r="C28" s="300"/>
      <c r="D28" s="300"/>
      <c r="E28" s="300"/>
      <c r="F28" s="72">
        <f>SUM(F29:F31)</f>
        <v>90</v>
      </c>
      <c r="G28" s="73">
        <f aca="true" t="shared" si="0" ref="G28:AA28">SUM(G29:G31)</f>
        <v>30</v>
      </c>
      <c r="H28" s="73">
        <f t="shared" si="0"/>
        <v>225</v>
      </c>
      <c r="I28" s="74">
        <f t="shared" si="0"/>
        <v>9</v>
      </c>
      <c r="J28" s="72">
        <f t="shared" si="0"/>
        <v>60</v>
      </c>
      <c r="K28" s="73">
        <f t="shared" si="0"/>
        <v>0</v>
      </c>
      <c r="L28" s="74">
        <f t="shared" si="0"/>
        <v>6</v>
      </c>
      <c r="M28" s="72">
        <f t="shared" si="0"/>
        <v>0</v>
      </c>
      <c r="N28" s="73">
        <f t="shared" si="0"/>
        <v>30</v>
      </c>
      <c r="O28" s="75">
        <f t="shared" si="0"/>
        <v>3</v>
      </c>
      <c r="P28" s="73">
        <f t="shared" si="0"/>
        <v>0</v>
      </c>
      <c r="Q28" s="73">
        <f t="shared" si="0"/>
        <v>0</v>
      </c>
      <c r="R28" s="74">
        <f t="shared" si="0"/>
        <v>0</v>
      </c>
      <c r="S28" s="72">
        <f t="shared" si="0"/>
        <v>0</v>
      </c>
      <c r="T28" s="73">
        <f t="shared" si="0"/>
        <v>0</v>
      </c>
      <c r="U28" s="75">
        <f t="shared" si="0"/>
        <v>0</v>
      </c>
      <c r="V28" s="73">
        <f t="shared" si="0"/>
        <v>0</v>
      </c>
      <c r="W28" s="73">
        <f t="shared" si="0"/>
        <v>0</v>
      </c>
      <c r="X28" s="74">
        <f t="shared" si="0"/>
        <v>0</v>
      </c>
      <c r="Y28" s="72">
        <f t="shared" si="0"/>
        <v>0</v>
      </c>
      <c r="Z28" s="73">
        <f t="shared" si="0"/>
        <v>0</v>
      </c>
      <c r="AA28" s="74">
        <f t="shared" si="0"/>
        <v>0</v>
      </c>
      <c r="AB28" s="76"/>
      <c r="AC28" s="65"/>
      <c r="AD28" s="65"/>
    </row>
    <row r="29" spans="1:30" s="34" customFormat="1" ht="27.75" thickBot="1">
      <c r="A29" s="68">
        <v>1</v>
      </c>
      <c r="B29" s="217" t="s">
        <v>139</v>
      </c>
      <c r="C29" s="68" t="s">
        <v>45</v>
      </c>
      <c r="D29" s="68" t="s">
        <v>45</v>
      </c>
      <c r="E29" s="70" t="s">
        <v>46</v>
      </c>
      <c r="F29" s="145">
        <f>J29+K29+M29+N29+P29+Q29+S29+T29+V29+W29+Y29+Z29</f>
        <v>30</v>
      </c>
      <c r="G29" s="146">
        <f>K29+N29+Q29+T29+W29+Z29</f>
        <v>0</v>
      </c>
      <c r="H29" s="147">
        <f>25*I29</f>
        <v>75</v>
      </c>
      <c r="I29" s="147">
        <f>L29+O29+R29+U29+X29+AA29</f>
        <v>3</v>
      </c>
      <c r="J29" s="148">
        <v>30</v>
      </c>
      <c r="K29" s="149"/>
      <c r="L29" s="150">
        <v>3</v>
      </c>
      <c r="M29" s="151"/>
      <c r="N29" s="152"/>
      <c r="O29" s="153"/>
      <c r="P29" s="67"/>
      <c r="Q29" s="68"/>
      <c r="R29" s="70"/>
      <c r="S29" s="67"/>
      <c r="T29" s="68"/>
      <c r="U29" s="69"/>
      <c r="V29" s="71"/>
      <c r="W29" s="68"/>
      <c r="X29" s="70"/>
      <c r="Y29" s="67"/>
      <c r="Z29" s="68"/>
      <c r="AA29" s="69"/>
      <c r="AB29" s="77"/>
      <c r="AC29" s="77"/>
      <c r="AD29" s="77"/>
    </row>
    <row r="30" spans="1:30" s="34" customFormat="1" ht="14.25" thickBot="1">
      <c r="A30" s="68">
        <v>2</v>
      </c>
      <c r="B30" s="217" t="s">
        <v>140</v>
      </c>
      <c r="C30" s="68" t="s">
        <v>45</v>
      </c>
      <c r="D30" s="68" t="s">
        <v>45</v>
      </c>
      <c r="E30" s="70" t="s">
        <v>46</v>
      </c>
      <c r="F30" s="145">
        <f>J30+K30+M30+N30+P30+Q30+S30+T30+V30+W30+Y30+Z30</f>
        <v>30</v>
      </c>
      <c r="G30" s="146">
        <f>K30+N30+Q30+T30+W30+Z30</f>
        <v>0</v>
      </c>
      <c r="H30" s="147">
        <f>25*I30</f>
        <v>75</v>
      </c>
      <c r="I30" s="147">
        <f>L30+O30+R30+U30+X30+AA30</f>
        <v>3</v>
      </c>
      <c r="J30" s="154">
        <v>30</v>
      </c>
      <c r="K30" s="155"/>
      <c r="L30" s="156">
        <v>3</v>
      </c>
      <c r="M30" s="154"/>
      <c r="N30" s="155"/>
      <c r="O30" s="156"/>
      <c r="P30" s="67"/>
      <c r="Q30" s="68"/>
      <c r="R30" s="70"/>
      <c r="S30" s="67"/>
      <c r="T30" s="68"/>
      <c r="U30" s="69"/>
      <c r="V30" s="71"/>
      <c r="W30" s="68"/>
      <c r="X30" s="70"/>
      <c r="Y30" s="67"/>
      <c r="Z30" s="68"/>
      <c r="AA30" s="69"/>
      <c r="AB30" s="77"/>
      <c r="AC30" s="77"/>
      <c r="AD30" s="77"/>
    </row>
    <row r="31" spans="1:30" s="34" customFormat="1" ht="14.25" thickBot="1">
      <c r="A31" s="68">
        <v>3</v>
      </c>
      <c r="B31" s="217" t="s">
        <v>141</v>
      </c>
      <c r="C31" s="68" t="s">
        <v>45</v>
      </c>
      <c r="D31" s="68" t="s">
        <v>45</v>
      </c>
      <c r="E31" s="69" t="s">
        <v>47</v>
      </c>
      <c r="F31" s="157">
        <f>J31+K31+M31+N31+P31+Q31+S31+T31+V31+W31+Y31+Z31</f>
        <v>30</v>
      </c>
      <c r="G31" s="146">
        <f>K31+N31+Q31+T31+W31+Z31</f>
        <v>30</v>
      </c>
      <c r="H31" s="147">
        <f>25*I31</f>
        <v>75</v>
      </c>
      <c r="I31" s="147">
        <f>L31+O31+R31+U31+X31+AA31</f>
        <v>3</v>
      </c>
      <c r="J31" s="151"/>
      <c r="K31" s="158"/>
      <c r="L31" s="150"/>
      <c r="M31" s="151"/>
      <c r="N31" s="159">
        <v>30</v>
      </c>
      <c r="O31" s="160">
        <v>3</v>
      </c>
      <c r="P31" s="67"/>
      <c r="Q31" s="68"/>
      <c r="R31" s="70"/>
      <c r="S31" s="67"/>
      <c r="T31" s="68"/>
      <c r="U31" s="69"/>
      <c r="V31" s="71"/>
      <c r="W31" s="68"/>
      <c r="X31" s="70"/>
      <c r="Y31" s="67"/>
      <c r="Z31" s="68"/>
      <c r="AA31" s="69"/>
      <c r="AB31" s="77"/>
      <c r="AC31" s="77"/>
      <c r="AD31" s="77"/>
    </row>
    <row r="32" spans="1:30" s="35" customFormat="1" ht="15">
      <c r="A32" s="274" t="s">
        <v>31</v>
      </c>
      <c r="B32" s="274"/>
      <c r="C32" s="274"/>
      <c r="D32" s="274"/>
      <c r="E32" s="287"/>
      <c r="F32" s="78">
        <f aca="true" t="shared" si="1" ref="F32:AA32">SUM(F33:F33)</f>
        <v>90</v>
      </c>
      <c r="G32" s="79">
        <f t="shared" si="1"/>
        <v>90</v>
      </c>
      <c r="H32" s="79">
        <v>500</v>
      </c>
      <c r="I32" s="79">
        <f t="shared" si="1"/>
        <v>20</v>
      </c>
      <c r="J32" s="80">
        <f t="shared" si="1"/>
        <v>0</v>
      </c>
      <c r="K32" s="79">
        <f t="shared" si="1"/>
        <v>0</v>
      </c>
      <c r="L32" s="81">
        <f t="shared" si="1"/>
        <v>0</v>
      </c>
      <c r="M32" s="80">
        <f t="shared" si="1"/>
        <v>0</v>
      </c>
      <c r="N32" s="79">
        <f t="shared" si="1"/>
        <v>0</v>
      </c>
      <c r="O32" s="81">
        <f t="shared" si="1"/>
        <v>0</v>
      </c>
      <c r="P32" s="80">
        <f t="shared" si="1"/>
        <v>0</v>
      </c>
      <c r="Q32" s="79">
        <f t="shared" si="1"/>
        <v>0</v>
      </c>
      <c r="R32" s="82">
        <v>0</v>
      </c>
      <c r="S32" s="80">
        <f t="shared" si="1"/>
        <v>0</v>
      </c>
      <c r="T32" s="79">
        <f t="shared" si="1"/>
        <v>30</v>
      </c>
      <c r="U32" s="81">
        <f t="shared" si="1"/>
        <v>5</v>
      </c>
      <c r="V32" s="78">
        <f t="shared" si="1"/>
        <v>0</v>
      </c>
      <c r="W32" s="79">
        <f t="shared" si="1"/>
        <v>30</v>
      </c>
      <c r="X32" s="82">
        <f t="shared" si="1"/>
        <v>5</v>
      </c>
      <c r="Y32" s="80">
        <f t="shared" si="1"/>
        <v>0</v>
      </c>
      <c r="Z32" s="79">
        <f t="shared" si="1"/>
        <v>30</v>
      </c>
      <c r="AA32" s="81">
        <f t="shared" si="1"/>
        <v>10</v>
      </c>
      <c r="AB32" s="83"/>
      <c r="AC32" s="83"/>
      <c r="AD32" s="83"/>
    </row>
    <row r="33" spans="1:30" s="36" customFormat="1" ht="13.5">
      <c r="A33" s="68">
        <v>4</v>
      </c>
      <c r="B33" s="161" t="s">
        <v>48</v>
      </c>
      <c r="C33" s="162" t="s">
        <v>45</v>
      </c>
      <c r="D33" s="162" t="s">
        <v>49</v>
      </c>
      <c r="E33" s="150" t="s">
        <v>50</v>
      </c>
      <c r="F33" s="157">
        <f>J33+K33+M33+N33+P33+Q33+S33+T33+V33+W33+Y33+Z33</f>
        <v>90</v>
      </c>
      <c r="G33" s="146">
        <f>K33+N33+Q33+T33+W33+Z33</f>
        <v>90</v>
      </c>
      <c r="H33" s="147">
        <f>25*I33</f>
        <v>500</v>
      </c>
      <c r="I33" s="147">
        <f>L33+O33+R33+U33+X33+AA33</f>
        <v>20</v>
      </c>
      <c r="J33" s="163"/>
      <c r="K33" s="160"/>
      <c r="L33" s="150"/>
      <c r="M33" s="164"/>
      <c r="N33" s="160"/>
      <c r="O33" s="160"/>
      <c r="P33" s="163"/>
      <c r="Q33" s="160"/>
      <c r="R33" s="150"/>
      <c r="S33" s="164"/>
      <c r="T33" s="160">
        <v>30</v>
      </c>
      <c r="U33" s="150">
        <v>5</v>
      </c>
      <c r="V33" s="164"/>
      <c r="W33" s="160">
        <v>30</v>
      </c>
      <c r="X33" s="160">
        <v>5</v>
      </c>
      <c r="Y33" s="163"/>
      <c r="Z33" s="160">
        <v>30</v>
      </c>
      <c r="AA33" s="150">
        <v>10</v>
      </c>
      <c r="AB33" s="83"/>
      <c r="AC33" s="83"/>
      <c r="AD33" s="83"/>
    </row>
    <row r="34" spans="1:30" s="35" customFormat="1" ht="15">
      <c r="A34" s="286" t="s">
        <v>57</v>
      </c>
      <c r="B34" s="274"/>
      <c r="C34" s="274"/>
      <c r="D34" s="274"/>
      <c r="E34" s="287"/>
      <c r="F34" s="84">
        <f>SUM(F35:F51)</f>
        <v>1095</v>
      </c>
      <c r="G34" s="85">
        <f aca="true" t="shared" si="2" ref="G34:AA34">SUM(G35:G51)</f>
        <v>915</v>
      </c>
      <c r="H34" s="85">
        <f t="shared" si="2"/>
        <v>1975</v>
      </c>
      <c r="I34" s="86">
        <f t="shared" si="2"/>
        <v>79</v>
      </c>
      <c r="J34" s="84">
        <f t="shared" si="2"/>
        <v>45</v>
      </c>
      <c r="K34" s="85">
        <f t="shared" si="2"/>
        <v>240</v>
      </c>
      <c r="L34" s="86">
        <f t="shared" si="2"/>
        <v>21</v>
      </c>
      <c r="M34" s="84">
        <f t="shared" si="2"/>
        <v>75</v>
      </c>
      <c r="N34" s="85">
        <f t="shared" si="2"/>
        <v>225</v>
      </c>
      <c r="O34" s="86">
        <f t="shared" si="2"/>
        <v>22</v>
      </c>
      <c r="P34" s="84">
        <f t="shared" si="2"/>
        <v>30</v>
      </c>
      <c r="Q34" s="85">
        <f t="shared" si="2"/>
        <v>195</v>
      </c>
      <c r="R34" s="87">
        <f t="shared" si="2"/>
        <v>16</v>
      </c>
      <c r="S34" s="88">
        <f t="shared" si="2"/>
        <v>30</v>
      </c>
      <c r="T34" s="85">
        <f t="shared" si="2"/>
        <v>180</v>
      </c>
      <c r="U34" s="87">
        <f t="shared" si="2"/>
        <v>13</v>
      </c>
      <c r="V34" s="88">
        <f t="shared" si="2"/>
        <v>0</v>
      </c>
      <c r="W34" s="85">
        <f t="shared" si="2"/>
        <v>30</v>
      </c>
      <c r="X34" s="87">
        <f t="shared" si="2"/>
        <v>3</v>
      </c>
      <c r="Y34" s="88">
        <f t="shared" si="2"/>
        <v>0</v>
      </c>
      <c r="Z34" s="85">
        <f t="shared" si="2"/>
        <v>30</v>
      </c>
      <c r="AA34" s="86">
        <f t="shared" si="2"/>
        <v>4</v>
      </c>
      <c r="AB34" s="89"/>
      <c r="AC34" s="89"/>
      <c r="AD34" s="89"/>
    </row>
    <row r="35" spans="1:30" s="35" customFormat="1" ht="13.5">
      <c r="A35" s="68">
        <v>5</v>
      </c>
      <c r="B35" s="165" t="s">
        <v>52</v>
      </c>
      <c r="C35" s="158" t="s">
        <v>45</v>
      </c>
      <c r="D35" s="158" t="s">
        <v>45</v>
      </c>
      <c r="E35" s="160" t="s">
        <v>41</v>
      </c>
      <c r="F35" s="145">
        <f>J35+K35+M35+N35+P35+Q35+S35+T35+V35+W35+Y35+Z35</f>
        <v>30</v>
      </c>
      <c r="G35" s="146">
        <f aca="true" t="shared" si="3" ref="G35:G51">K35+N35+Q35+T35+W35+Z35</f>
        <v>30</v>
      </c>
      <c r="H35" s="147">
        <f>25*I35</f>
        <v>50</v>
      </c>
      <c r="I35" s="147">
        <f aca="true" t="shared" si="4" ref="I35:I51">L35+O35+R35+U35+X35+AA35</f>
        <v>2</v>
      </c>
      <c r="J35" s="151"/>
      <c r="K35" s="158">
        <v>30</v>
      </c>
      <c r="L35" s="150">
        <v>2</v>
      </c>
      <c r="M35" s="159"/>
      <c r="N35" s="158"/>
      <c r="O35" s="160"/>
      <c r="P35" s="148"/>
      <c r="Q35" s="158"/>
      <c r="R35" s="150"/>
      <c r="S35" s="159"/>
      <c r="T35" s="158"/>
      <c r="U35" s="150"/>
      <c r="V35" s="159"/>
      <c r="W35" s="158"/>
      <c r="X35" s="160"/>
      <c r="Y35" s="148"/>
      <c r="Z35" s="158"/>
      <c r="AA35" s="150"/>
      <c r="AB35" s="89"/>
      <c r="AC35" s="89"/>
      <c r="AD35" s="89"/>
    </row>
    <row r="36" spans="1:30" s="35" customFormat="1" ht="13.5">
      <c r="A36" s="68">
        <v>6</v>
      </c>
      <c r="B36" s="166" t="s">
        <v>53</v>
      </c>
      <c r="C36" s="158" t="s">
        <v>45</v>
      </c>
      <c r="D36" s="158" t="s">
        <v>45</v>
      </c>
      <c r="E36" s="160" t="s">
        <v>47</v>
      </c>
      <c r="F36" s="145">
        <f aca="true" t="shared" si="5" ref="F36:F51">J36+K36+M36+N36+P36+Q36+S36+T36+V36+W36+Y36+Z36</f>
        <v>30</v>
      </c>
      <c r="G36" s="146">
        <f t="shared" si="3"/>
        <v>30</v>
      </c>
      <c r="H36" s="147">
        <f aca="true" t="shared" si="6" ref="H36:H51">25*I36</f>
        <v>50</v>
      </c>
      <c r="I36" s="147">
        <f t="shared" si="4"/>
        <v>2</v>
      </c>
      <c r="J36" s="154"/>
      <c r="K36" s="155">
        <v>30</v>
      </c>
      <c r="L36" s="156">
        <v>2</v>
      </c>
      <c r="M36" s="154"/>
      <c r="N36" s="155"/>
      <c r="O36" s="156"/>
      <c r="P36" s="148"/>
      <c r="Q36" s="158"/>
      <c r="R36" s="150"/>
      <c r="S36" s="159"/>
      <c r="T36" s="158"/>
      <c r="U36" s="150"/>
      <c r="V36" s="159"/>
      <c r="W36" s="158"/>
      <c r="X36" s="160"/>
      <c r="Y36" s="148"/>
      <c r="Z36" s="158"/>
      <c r="AA36" s="150"/>
      <c r="AB36" s="89"/>
      <c r="AC36" s="89"/>
      <c r="AD36" s="89"/>
    </row>
    <row r="37" spans="1:30" s="35" customFormat="1" ht="13.5">
      <c r="A37" s="68">
        <v>7</v>
      </c>
      <c r="B37" s="167" t="s">
        <v>106</v>
      </c>
      <c r="C37" s="158" t="s">
        <v>45</v>
      </c>
      <c r="D37" s="158" t="s">
        <v>45</v>
      </c>
      <c r="E37" s="160" t="s">
        <v>54</v>
      </c>
      <c r="F37" s="145">
        <f t="shared" si="5"/>
        <v>105</v>
      </c>
      <c r="G37" s="146">
        <f t="shared" si="3"/>
        <v>105</v>
      </c>
      <c r="H37" s="147">
        <f t="shared" si="6"/>
        <v>175</v>
      </c>
      <c r="I37" s="147">
        <f t="shared" si="4"/>
        <v>7</v>
      </c>
      <c r="J37" s="148"/>
      <c r="K37" s="158">
        <v>105</v>
      </c>
      <c r="L37" s="160">
        <v>7</v>
      </c>
      <c r="M37" s="148"/>
      <c r="N37" s="158"/>
      <c r="O37" s="160"/>
      <c r="P37" s="163"/>
      <c r="Q37" s="160"/>
      <c r="R37" s="150"/>
      <c r="S37" s="164"/>
      <c r="T37" s="160"/>
      <c r="U37" s="150"/>
      <c r="V37" s="164"/>
      <c r="W37" s="160"/>
      <c r="X37" s="160"/>
      <c r="Y37" s="163"/>
      <c r="Z37" s="160"/>
      <c r="AA37" s="150"/>
      <c r="AB37" s="89"/>
      <c r="AC37" s="89"/>
      <c r="AD37" s="89"/>
    </row>
    <row r="38" spans="1:30" s="35" customFormat="1" ht="13.5">
      <c r="A38" s="68">
        <v>8</v>
      </c>
      <c r="B38" s="168" t="s">
        <v>107</v>
      </c>
      <c r="C38" s="158" t="s">
        <v>45</v>
      </c>
      <c r="D38" s="158" t="s">
        <v>45</v>
      </c>
      <c r="E38" s="160" t="s">
        <v>54</v>
      </c>
      <c r="F38" s="145">
        <f t="shared" si="5"/>
        <v>75</v>
      </c>
      <c r="G38" s="146">
        <f t="shared" si="3"/>
        <v>75</v>
      </c>
      <c r="H38" s="147">
        <f t="shared" si="6"/>
        <v>200</v>
      </c>
      <c r="I38" s="147">
        <f t="shared" si="4"/>
        <v>8</v>
      </c>
      <c r="J38" s="148"/>
      <c r="K38" s="158">
        <v>30</v>
      </c>
      <c r="L38" s="150">
        <v>3</v>
      </c>
      <c r="M38" s="169"/>
      <c r="N38" s="158">
        <v>30</v>
      </c>
      <c r="O38" s="170">
        <v>3</v>
      </c>
      <c r="P38" s="148"/>
      <c r="Q38" s="158">
        <v>15</v>
      </c>
      <c r="R38" s="150">
        <v>2</v>
      </c>
      <c r="S38" s="164"/>
      <c r="T38" s="160"/>
      <c r="U38" s="150"/>
      <c r="V38" s="164"/>
      <c r="W38" s="160"/>
      <c r="X38" s="160"/>
      <c r="Y38" s="163"/>
      <c r="Z38" s="160"/>
      <c r="AA38" s="150"/>
      <c r="AB38" s="89"/>
      <c r="AC38" s="89"/>
      <c r="AD38" s="89"/>
    </row>
    <row r="39" spans="1:30" s="35" customFormat="1" ht="13.5">
      <c r="A39" s="218">
        <v>9</v>
      </c>
      <c r="B39" s="219" t="s">
        <v>108</v>
      </c>
      <c r="C39" s="220" t="s">
        <v>45</v>
      </c>
      <c r="D39" s="221" t="s">
        <v>95</v>
      </c>
      <c r="E39" s="222" t="s">
        <v>54</v>
      </c>
      <c r="F39" s="223">
        <f t="shared" si="5"/>
        <v>90</v>
      </c>
      <c r="G39" s="220">
        <f t="shared" si="3"/>
        <v>90</v>
      </c>
      <c r="H39" s="220">
        <f t="shared" si="6"/>
        <v>150</v>
      </c>
      <c r="I39" s="220">
        <f t="shared" si="4"/>
        <v>6</v>
      </c>
      <c r="J39" s="223"/>
      <c r="K39" s="220"/>
      <c r="L39" s="222"/>
      <c r="M39" s="223"/>
      <c r="N39" s="220">
        <v>30</v>
      </c>
      <c r="O39" s="222">
        <v>2</v>
      </c>
      <c r="P39" s="224"/>
      <c r="Q39" s="222">
        <v>30</v>
      </c>
      <c r="R39" s="225">
        <v>2</v>
      </c>
      <c r="S39" s="226"/>
      <c r="T39" s="222">
        <v>30</v>
      </c>
      <c r="U39" s="225">
        <v>2</v>
      </c>
      <c r="V39" s="164"/>
      <c r="W39" s="160"/>
      <c r="X39" s="160"/>
      <c r="Y39" s="163"/>
      <c r="Z39" s="160"/>
      <c r="AA39" s="150"/>
      <c r="AB39" s="89"/>
      <c r="AC39" s="89"/>
      <c r="AD39" s="89"/>
    </row>
    <row r="40" spans="1:30" s="35" customFormat="1" ht="13.5">
      <c r="A40" s="218">
        <v>10</v>
      </c>
      <c r="B40" s="227" t="s">
        <v>109</v>
      </c>
      <c r="C40" s="228" t="s">
        <v>45</v>
      </c>
      <c r="D40" s="229" t="s">
        <v>96</v>
      </c>
      <c r="E40" s="222" t="s">
        <v>54</v>
      </c>
      <c r="F40" s="223">
        <f t="shared" si="5"/>
        <v>135</v>
      </c>
      <c r="G40" s="220">
        <f t="shared" si="3"/>
        <v>135</v>
      </c>
      <c r="H40" s="220">
        <f t="shared" si="6"/>
        <v>200</v>
      </c>
      <c r="I40" s="220">
        <f t="shared" si="4"/>
        <v>8</v>
      </c>
      <c r="J40" s="223"/>
      <c r="K40" s="220"/>
      <c r="L40" s="222"/>
      <c r="M40" s="223"/>
      <c r="N40" s="220">
        <v>45</v>
      </c>
      <c r="O40" s="222">
        <v>3</v>
      </c>
      <c r="P40" s="224"/>
      <c r="Q40" s="222">
        <v>45</v>
      </c>
      <c r="R40" s="225">
        <v>3</v>
      </c>
      <c r="S40" s="226"/>
      <c r="T40" s="222">
        <v>45</v>
      </c>
      <c r="U40" s="225">
        <v>2</v>
      </c>
      <c r="V40" s="164"/>
      <c r="W40" s="160"/>
      <c r="X40" s="160"/>
      <c r="Y40" s="163"/>
      <c r="Z40" s="160"/>
      <c r="AA40" s="150"/>
      <c r="AB40" s="89"/>
      <c r="AC40" s="89"/>
      <c r="AD40" s="89"/>
    </row>
    <row r="41" spans="1:30" s="35" customFormat="1" ht="13.5">
      <c r="A41" s="218">
        <v>11</v>
      </c>
      <c r="B41" s="230" t="s">
        <v>110</v>
      </c>
      <c r="C41" s="228" t="s">
        <v>45</v>
      </c>
      <c r="D41" s="229" t="s">
        <v>97</v>
      </c>
      <c r="E41" s="222" t="s">
        <v>54</v>
      </c>
      <c r="F41" s="223">
        <f t="shared" si="5"/>
        <v>135</v>
      </c>
      <c r="G41" s="220">
        <f t="shared" si="3"/>
        <v>135</v>
      </c>
      <c r="H41" s="220">
        <f t="shared" si="6"/>
        <v>200</v>
      </c>
      <c r="I41" s="220">
        <f t="shared" si="4"/>
        <v>8</v>
      </c>
      <c r="J41" s="223"/>
      <c r="K41" s="220"/>
      <c r="L41" s="222"/>
      <c r="M41" s="223"/>
      <c r="N41" s="220">
        <v>45</v>
      </c>
      <c r="O41" s="222">
        <v>3</v>
      </c>
      <c r="P41" s="224"/>
      <c r="Q41" s="222">
        <v>45</v>
      </c>
      <c r="R41" s="225">
        <v>3</v>
      </c>
      <c r="S41" s="226"/>
      <c r="T41" s="222">
        <v>45</v>
      </c>
      <c r="U41" s="225">
        <v>2</v>
      </c>
      <c r="V41" s="164"/>
      <c r="W41" s="160"/>
      <c r="X41" s="160"/>
      <c r="Y41" s="163"/>
      <c r="Z41" s="160"/>
      <c r="AA41" s="150"/>
      <c r="AB41" s="89"/>
      <c r="AC41" s="89"/>
      <c r="AD41" s="89"/>
    </row>
    <row r="42" spans="1:30" s="47" customFormat="1" ht="27">
      <c r="A42" s="218">
        <v>12</v>
      </c>
      <c r="B42" s="231" t="s">
        <v>98</v>
      </c>
      <c r="C42" s="232" t="s">
        <v>45</v>
      </c>
      <c r="D42" s="233" t="s">
        <v>45</v>
      </c>
      <c r="E42" s="234" t="s">
        <v>93</v>
      </c>
      <c r="F42" s="235">
        <v>15</v>
      </c>
      <c r="G42" s="218">
        <v>15</v>
      </c>
      <c r="H42" s="218">
        <f t="shared" si="6"/>
        <v>25</v>
      </c>
      <c r="I42" s="218">
        <f t="shared" si="4"/>
        <v>1</v>
      </c>
      <c r="J42" s="223"/>
      <c r="K42" s="220"/>
      <c r="L42" s="222"/>
      <c r="M42" s="223"/>
      <c r="N42" s="220"/>
      <c r="O42" s="222"/>
      <c r="P42" s="224"/>
      <c r="Q42" s="222"/>
      <c r="R42" s="225"/>
      <c r="S42" s="226"/>
      <c r="T42" s="222"/>
      <c r="U42" s="236">
        <v>1</v>
      </c>
      <c r="V42" s="164"/>
      <c r="W42" s="160"/>
      <c r="X42" s="160"/>
      <c r="Y42" s="163"/>
      <c r="Z42" s="160"/>
      <c r="AA42" s="150"/>
      <c r="AB42" s="89"/>
      <c r="AC42" s="89"/>
      <c r="AD42" s="89"/>
    </row>
    <row r="43" spans="1:30" s="35" customFormat="1" ht="13.5">
      <c r="A43" s="68">
        <v>13</v>
      </c>
      <c r="B43" s="168" t="s">
        <v>111</v>
      </c>
      <c r="C43" s="158" t="s">
        <v>45</v>
      </c>
      <c r="D43" s="158" t="s">
        <v>45</v>
      </c>
      <c r="E43" s="160" t="s">
        <v>54</v>
      </c>
      <c r="F43" s="145">
        <f t="shared" si="5"/>
        <v>60</v>
      </c>
      <c r="G43" s="146">
        <f t="shared" si="3"/>
        <v>60</v>
      </c>
      <c r="H43" s="147">
        <f t="shared" si="6"/>
        <v>175</v>
      </c>
      <c r="I43" s="147">
        <f t="shared" si="4"/>
        <v>7</v>
      </c>
      <c r="J43" s="148"/>
      <c r="K43" s="158"/>
      <c r="L43" s="160"/>
      <c r="M43" s="148"/>
      <c r="N43" s="158"/>
      <c r="O43" s="160"/>
      <c r="P43" s="163"/>
      <c r="Q43" s="160"/>
      <c r="R43" s="150"/>
      <c r="S43" s="164"/>
      <c r="T43" s="160"/>
      <c r="U43" s="150"/>
      <c r="V43" s="164"/>
      <c r="W43" s="160">
        <v>30</v>
      </c>
      <c r="X43" s="160">
        <v>3</v>
      </c>
      <c r="Y43" s="163"/>
      <c r="Z43" s="160">
        <v>30</v>
      </c>
      <c r="AA43" s="150">
        <v>4</v>
      </c>
      <c r="AB43" s="89"/>
      <c r="AC43" s="89"/>
      <c r="AD43" s="89"/>
    </row>
    <row r="44" spans="1:30" s="35" customFormat="1" ht="13.5">
      <c r="A44" s="68">
        <v>14</v>
      </c>
      <c r="B44" s="171" t="s">
        <v>112</v>
      </c>
      <c r="C44" s="172" t="s">
        <v>45</v>
      </c>
      <c r="D44" s="172" t="s">
        <v>45</v>
      </c>
      <c r="E44" s="150" t="s">
        <v>47</v>
      </c>
      <c r="F44" s="157">
        <f t="shared" si="5"/>
        <v>30</v>
      </c>
      <c r="G44" s="146">
        <f t="shared" si="3"/>
        <v>30</v>
      </c>
      <c r="H44" s="147">
        <f t="shared" si="6"/>
        <v>75</v>
      </c>
      <c r="I44" s="147">
        <f t="shared" si="4"/>
        <v>3</v>
      </c>
      <c r="J44" s="148"/>
      <c r="K44" s="158">
        <v>30</v>
      </c>
      <c r="L44" s="160">
        <v>3</v>
      </c>
      <c r="M44" s="148"/>
      <c r="N44" s="158"/>
      <c r="O44" s="160"/>
      <c r="P44" s="148"/>
      <c r="Q44" s="158"/>
      <c r="R44" s="150"/>
      <c r="S44" s="159"/>
      <c r="T44" s="158"/>
      <c r="U44" s="150"/>
      <c r="V44" s="173"/>
      <c r="W44" s="174"/>
      <c r="X44" s="174"/>
      <c r="Y44" s="175"/>
      <c r="Z44" s="174"/>
      <c r="AA44" s="176"/>
      <c r="AB44" s="89"/>
      <c r="AC44" s="89"/>
      <c r="AD44" s="89"/>
    </row>
    <row r="45" spans="1:30" s="35" customFormat="1" ht="13.5">
      <c r="A45" s="68">
        <v>15</v>
      </c>
      <c r="B45" s="171" t="s">
        <v>113</v>
      </c>
      <c r="C45" s="172" t="s">
        <v>45</v>
      </c>
      <c r="D45" s="172" t="s">
        <v>45</v>
      </c>
      <c r="E45" s="177" t="s">
        <v>55</v>
      </c>
      <c r="F45" s="145">
        <f t="shared" si="5"/>
        <v>120</v>
      </c>
      <c r="G45" s="146">
        <f t="shared" si="3"/>
        <v>60</v>
      </c>
      <c r="H45" s="147">
        <f t="shared" si="6"/>
        <v>200</v>
      </c>
      <c r="I45" s="147">
        <f t="shared" si="4"/>
        <v>8</v>
      </c>
      <c r="J45" s="148"/>
      <c r="K45" s="158"/>
      <c r="L45" s="160"/>
      <c r="M45" s="148">
        <v>30</v>
      </c>
      <c r="N45" s="158">
        <v>30</v>
      </c>
      <c r="O45" s="160">
        <v>4</v>
      </c>
      <c r="P45" s="148">
        <v>30</v>
      </c>
      <c r="Q45" s="158">
        <v>30</v>
      </c>
      <c r="R45" s="150">
        <v>4</v>
      </c>
      <c r="S45" s="159"/>
      <c r="T45" s="158"/>
      <c r="U45" s="150"/>
      <c r="V45" s="159"/>
      <c r="W45" s="158"/>
      <c r="X45" s="160"/>
      <c r="Y45" s="148"/>
      <c r="Z45" s="158"/>
      <c r="AA45" s="150"/>
      <c r="AB45" s="89"/>
      <c r="AC45" s="89"/>
      <c r="AD45" s="89"/>
    </row>
    <row r="46" spans="1:30" s="35" customFormat="1" ht="15" customHeight="1">
      <c r="A46" s="68">
        <v>16</v>
      </c>
      <c r="B46" s="171" t="s">
        <v>114</v>
      </c>
      <c r="C46" s="172" t="s">
        <v>45</v>
      </c>
      <c r="D46" s="172" t="s">
        <v>45</v>
      </c>
      <c r="E46" s="177" t="s">
        <v>55</v>
      </c>
      <c r="F46" s="145">
        <f t="shared" si="5"/>
        <v>60</v>
      </c>
      <c r="G46" s="146">
        <f t="shared" si="3"/>
        <v>30</v>
      </c>
      <c r="H46" s="147">
        <f t="shared" si="6"/>
        <v>100</v>
      </c>
      <c r="I46" s="147">
        <f t="shared" si="4"/>
        <v>4</v>
      </c>
      <c r="J46" s="148"/>
      <c r="K46" s="158"/>
      <c r="L46" s="160"/>
      <c r="M46" s="148"/>
      <c r="N46" s="158"/>
      <c r="O46" s="160"/>
      <c r="P46" s="148"/>
      <c r="Q46" s="158"/>
      <c r="R46" s="150"/>
      <c r="S46" s="159">
        <v>30</v>
      </c>
      <c r="T46" s="158">
        <v>30</v>
      </c>
      <c r="U46" s="150">
        <v>4</v>
      </c>
      <c r="V46" s="159"/>
      <c r="W46" s="158"/>
      <c r="X46" s="160"/>
      <c r="Y46" s="148"/>
      <c r="Z46" s="158"/>
      <c r="AA46" s="150"/>
      <c r="AB46" s="89"/>
      <c r="AC46" s="89"/>
      <c r="AD46" s="89"/>
    </row>
    <row r="47" spans="1:30" s="35" customFormat="1" ht="13.5">
      <c r="A47" s="68">
        <v>17</v>
      </c>
      <c r="B47" s="167" t="s">
        <v>115</v>
      </c>
      <c r="C47" s="172" t="s">
        <v>45</v>
      </c>
      <c r="D47" s="172" t="s">
        <v>45</v>
      </c>
      <c r="E47" s="177" t="s">
        <v>46</v>
      </c>
      <c r="F47" s="145">
        <f t="shared" si="5"/>
        <v>60</v>
      </c>
      <c r="G47" s="146">
        <f t="shared" si="3"/>
        <v>0</v>
      </c>
      <c r="H47" s="147">
        <f t="shared" si="6"/>
        <v>125</v>
      </c>
      <c r="I47" s="147">
        <f t="shared" si="4"/>
        <v>5</v>
      </c>
      <c r="J47" s="148">
        <v>30</v>
      </c>
      <c r="K47" s="158"/>
      <c r="L47" s="160">
        <v>2</v>
      </c>
      <c r="M47" s="148">
        <v>30</v>
      </c>
      <c r="N47" s="158"/>
      <c r="O47" s="178">
        <v>3</v>
      </c>
      <c r="P47" s="148"/>
      <c r="Q47" s="158"/>
      <c r="R47" s="150"/>
      <c r="S47" s="159"/>
      <c r="T47" s="158"/>
      <c r="U47" s="150"/>
      <c r="V47" s="159"/>
      <c r="W47" s="158"/>
      <c r="X47" s="160"/>
      <c r="Y47" s="148"/>
      <c r="Z47" s="158"/>
      <c r="AA47" s="150"/>
      <c r="AB47" s="89"/>
      <c r="AC47" s="89"/>
      <c r="AD47" s="89"/>
    </row>
    <row r="48" spans="1:30" s="34" customFormat="1" ht="13.5">
      <c r="A48" s="68">
        <v>18</v>
      </c>
      <c r="B48" s="179" t="s">
        <v>116</v>
      </c>
      <c r="C48" s="158" t="s">
        <v>45</v>
      </c>
      <c r="D48" s="158" t="s">
        <v>45</v>
      </c>
      <c r="E48" s="160" t="s">
        <v>55</v>
      </c>
      <c r="F48" s="145">
        <f t="shared" si="5"/>
        <v>60</v>
      </c>
      <c r="G48" s="146">
        <f t="shared" si="3"/>
        <v>30</v>
      </c>
      <c r="H48" s="147">
        <f t="shared" si="6"/>
        <v>100</v>
      </c>
      <c r="I48" s="147">
        <f t="shared" si="4"/>
        <v>4</v>
      </c>
      <c r="J48" s="148">
        <v>15</v>
      </c>
      <c r="K48" s="158">
        <v>15</v>
      </c>
      <c r="L48" s="160">
        <v>2</v>
      </c>
      <c r="M48" s="148">
        <v>15</v>
      </c>
      <c r="N48" s="158">
        <v>15</v>
      </c>
      <c r="O48" s="178">
        <v>2</v>
      </c>
      <c r="P48" s="148"/>
      <c r="Q48" s="158"/>
      <c r="R48" s="150"/>
      <c r="S48" s="159"/>
      <c r="T48" s="158"/>
      <c r="U48" s="150"/>
      <c r="V48" s="159"/>
      <c r="W48" s="158"/>
      <c r="X48" s="160"/>
      <c r="Y48" s="148"/>
      <c r="Z48" s="158"/>
      <c r="AA48" s="150"/>
      <c r="AB48" s="90"/>
      <c r="AC48" s="90"/>
      <c r="AD48" s="90"/>
    </row>
    <row r="49" spans="1:30" s="35" customFormat="1" ht="27">
      <c r="A49" s="68">
        <v>19</v>
      </c>
      <c r="B49" s="180" t="s">
        <v>94</v>
      </c>
      <c r="C49" s="158" t="s">
        <v>45</v>
      </c>
      <c r="D49" s="158" t="s">
        <v>45</v>
      </c>
      <c r="E49" s="160" t="s">
        <v>47</v>
      </c>
      <c r="F49" s="187">
        <f t="shared" si="5"/>
        <v>30</v>
      </c>
      <c r="G49" s="186">
        <f t="shared" si="3"/>
        <v>30</v>
      </c>
      <c r="H49" s="185">
        <f t="shared" si="6"/>
        <v>50</v>
      </c>
      <c r="I49" s="185">
        <f t="shared" si="4"/>
        <v>2</v>
      </c>
      <c r="J49" s="181"/>
      <c r="K49" s="172"/>
      <c r="L49" s="182"/>
      <c r="M49" s="183"/>
      <c r="N49" s="155"/>
      <c r="O49" s="184"/>
      <c r="P49" s="151"/>
      <c r="Q49" s="152"/>
      <c r="R49" s="153"/>
      <c r="S49" s="151"/>
      <c r="T49" s="68">
        <v>30</v>
      </c>
      <c r="U49" s="69">
        <v>2</v>
      </c>
      <c r="V49" s="159"/>
      <c r="W49" s="158"/>
      <c r="X49" s="160"/>
      <c r="Y49" s="148"/>
      <c r="Z49" s="158"/>
      <c r="AA49" s="150"/>
      <c r="AB49" s="89"/>
      <c r="AC49" s="89"/>
      <c r="AD49" s="89"/>
    </row>
    <row r="50" spans="1:30" s="35" customFormat="1" ht="13.5">
      <c r="A50" s="68">
        <v>20</v>
      </c>
      <c r="B50" s="180" t="s">
        <v>117</v>
      </c>
      <c r="C50" s="158" t="s">
        <v>45</v>
      </c>
      <c r="D50" s="158" t="s">
        <v>45</v>
      </c>
      <c r="E50" s="150" t="s">
        <v>47</v>
      </c>
      <c r="F50" s="157">
        <f t="shared" si="5"/>
        <v>30</v>
      </c>
      <c r="G50" s="146">
        <f t="shared" si="3"/>
        <v>30</v>
      </c>
      <c r="H50" s="147">
        <f t="shared" si="6"/>
        <v>50</v>
      </c>
      <c r="I50" s="147">
        <f t="shared" si="4"/>
        <v>2</v>
      </c>
      <c r="J50" s="148"/>
      <c r="K50" s="158"/>
      <c r="L50" s="150"/>
      <c r="M50" s="183"/>
      <c r="N50" s="155"/>
      <c r="O50" s="184"/>
      <c r="P50" s="148"/>
      <c r="Q50" s="158">
        <v>30</v>
      </c>
      <c r="R50" s="150">
        <v>2</v>
      </c>
      <c r="S50" s="151"/>
      <c r="T50" s="152"/>
      <c r="U50" s="153"/>
      <c r="V50" s="159"/>
      <c r="W50" s="158"/>
      <c r="X50" s="160"/>
      <c r="Y50" s="148"/>
      <c r="Z50" s="158"/>
      <c r="AA50" s="150"/>
      <c r="AB50" s="89"/>
      <c r="AC50" s="89"/>
      <c r="AD50" s="89"/>
    </row>
    <row r="51" spans="1:30" s="35" customFormat="1" ht="13.5">
      <c r="A51" s="68">
        <v>21</v>
      </c>
      <c r="B51" s="180" t="s">
        <v>56</v>
      </c>
      <c r="C51" s="158" t="s">
        <v>45</v>
      </c>
      <c r="D51" s="158" t="s">
        <v>45</v>
      </c>
      <c r="E51" s="160" t="s">
        <v>47</v>
      </c>
      <c r="F51" s="145">
        <f t="shared" si="5"/>
        <v>30</v>
      </c>
      <c r="G51" s="146">
        <f t="shared" si="3"/>
        <v>30</v>
      </c>
      <c r="H51" s="147">
        <f t="shared" si="6"/>
        <v>50</v>
      </c>
      <c r="I51" s="147">
        <f t="shared" si="4"/>
        <v>2</v>
      </c>
      <c r="J51" s="148"/>
      <c r="K51" s="158"/>
      <c r="L51" s="150"/>
      <c r="M51" s="183"/>
      <c r="N51" s="155">
        <v>30</v>
      </c>
      <c r="O51" s="184">
        <v>2</v>
      </c>
      <c r="P51" s="151"/>
      <c r="Q51" s="158"/>
      <c r="R51" s="150"/>
      <c r="S51" s="151"/>
      <c r="T51" s="152"/>
      <c r="U51" s="153"/>
      <c r="V51" s="159"/>
      <c r="W51" s="158"/>
      <c r="X51" s="160"/>
      <c r="Y51" s="148"/>
      <c r="Z51" s="158"/>
      <c r="AA51" s="150"/>
      <c r="AB51" s="89"/>
      <c r="AC51" s="89"/>
      <c r="AD51" s="89"/>
    </row>
    <row r="52" spans="1:30" s="35" customFormat="1" ht="15">
      <c r="A52" s="274" t="s">
        <v>75</v>
      </c>
      <c r="B52" s="274"/>
      <c r="C52" s="274"/>
      <c r="D52" s="274"/>
      <c r="E52" s="275"/>
      <c r="F52" s="91"/>
      <c r="G52" s="92"/>
      <c r="H52" s="92"/>
      <c r="I52" s="93"/>
      <c r="J52" s="94"/>
      <c r="K52" s="92"/>
      <c r="L52" s="95"/>
      <c r="M52" s="96"/>
      <c r="N52" s="92"/>
      <c r="O52" s="93"/>
      <c r="P52" s="94"/>
      <c r="Q52" s="92"/>
      <c r="R52" s="95"/>
      <c r="S52" s="96"/>
      <c r="T52" s="92"/>
      <c r="U52" s="95"/>
      <c r="V52" s="96"/>
      <c r="W52" s="92"/>
      <c r="X52" s="93"/>
      <c r="Y52" s="94"/>
      <c r="Z52" s="92"/>
      <c r="AA52" s="93"/>
      <c r="AB52" s="97"/>
      <c r="AC52" s="89"/>
      <c r="AD52" s="89"/>
    </row>
    <row r="53" spans="1:30" s="35" customFormat="1" ht="15.75" customHeight="1">
      <c r="A53" s="312" t="s">
        <v>134</v>
      </c>
      <c r="B53" s="313"/>
      <c r="C53" s="278">
        <f>SUM(C55:C64)</f>
        <v>0</v>
      </c>
      <c r="D53" s="278">
        <f>SUM(D55:D64)</f>
        <v>0</v>
      </c>
      <c r="E53" s="272">
        <f>SUM(E55:E64)</f>
        <v>0</v>
      </c>
      <c r="F53" s="310">
        <f>SUM(F55:F65)</f>
        <v>405</v>
      </c>
      <c r="G53" s="278">
        <f aca="true" t="shared" si="7" ref="G53:AA53">SUM(G55:G65)</f>
        <v>300</v>
      </c>
      <c r="H53" s="278">
        <f t="shared" si="7"/>
        <v>825</v>
      </c>
      <c r="I53" s="272">
        <f t="shared" si="7"/>
        <v>33</v>
      </c>
      <c r="J53" s="310">
        <f t="shared" si="7"/>
        <v>0</v>
      </c>
      <c r="K53" s="278">
        <f t="shared" si="7"/>
        <v>0</v>
      </c>
      <c r="L53" s="351">
        <f t="shared" si="7"/>
        <v>0</v>
      </c>
      <c r="M53" s="355">
        <f t="shared" si="7"/>
        <v>0</v>
      </c>
      <c r="N53" s="278">
        <f t="shared" si="7"/>
        <v>0</v>
      </c>
      <c r="O53" s="272">
        <f t="shared" si="7"/>
        <v>0</v>
      </c>
      <c r="P53" s="310">
        <f t="shared" si="7"/>
        <v>60</v>
      </c>
      <c r="Q53" s="278">
        <f t="shared" si="7"/>
        <v>60</v>
      </c>
      <c r="R53" s="272">
        <f t="shared" si="7"/>
        <v>8</v>
      </c>
      <c r="S53" s="310">
        <f t="shared" si="7"/>
        <v>15</v>
      </c>
      <c r="T53" s="278">
        <f t="shared" si="7"/>
        <v>60</v>
      </c>
      <c r="U53" s="272">
        <f t="shared" si="7"/>
        <v>6</v>
      </c>
      <c r="V53" s="310">
        <f t="shared" si="7"/>
        <v>0</v>
      </c>
      <c r="W53" s="278">
        <f t="shared" si="7"/>
        <v>30</v>
      </c>
      <c r="X53" s="272">
        <f t="shared" si="7"/>
        <v>7</v>
      </c>
      <c r="Y53" s="310">
        <f t="shared" si="7"/>
        <v>30</v>
      </c>
      <c r="Z53" s="278">
        <f t="shared" si="7"/>
        <v>90</v>
      </c>
      <c r="AA53" s="351">
        <f t="shared" si="7"/>
        <v>12</v>
      </c>
      <c r="AB53" s="98"/>
      <c r="AC53" s="89"/>
      <c r="AD53" s="89"/>
    </row>
    <row r="54" spans="1:30" s="47" customFormat="1" ht="15.75" customHeight="1">
      <c r="A54" s="314"/>
      <c r="B54" s="315"/>
      <c r="C54" s="279"/>
      <c r="D54" s="279"/>
      <c r="E54" s="273"/>
      <c r="F54" s="311"/>
      <c r="G54" s="279"/>
      <c r="H54" s="279"/>
      <c r="I54" s="273"/>
      <c r="J54" s="311"/>
      <c r="K54" s="279"/>
      <c r="L54" s="352"/>
      <c r="M54" s="356"/>
      <c r="N54" s="279"/>
      <c r="O54" s="273"/>
      <c r="P54" s="311"/>
      <c r="Q54" s="279"/>
      <c r="R54" s="273"/>
      <c r="S54" s="311"/>
      <c r="T54" s="279"/>
      <c r="U54" s="273"/>
      <c r="V54" s="311"/>
      <c r="W54" s="279"/>
      <c r="X54" s="273"/>
      <c r="Y54" s="311"/>
      <c r="Z54" s="279"/>
      <c r="AA54" s="352"/>
      <c r="AB54" s="98"/>
      <c r="AC54" s="89"/>
      <c r="AD54" s="89"/>
    </row>
    <row r="55" spans="1:30" s="35" customFormat="1" ht="13.5">
      <c r="A55" s="68">
        <v>22</v>
      </c>
      <c r="B55" s="188" t="s">
        <v>68</v>
      </c>
      <c r="C55" s="189" t="s">
        <v>58</v>
      </c>
      <c r="D55" s="189" t="s">
        <v>45</v>
      </c>
      <c r="E55" s="190" t="s">
        <v>46</v>
      </c>
      <c r="F55" s="145">
        <f>J55+K55+M55+N55+P55+Q55+S55+T55+V55+W55+Y55+Z55</f>
        <v>30</v>
      </c>
      <c r="G55" s="146">
        <f>K55+N55+Q55+T55+W55+Z55</f>
        <v>0</v>
      </c>
      <c r="H55" s="147">
        <f aca="true" t="shared" si="8" ref="H55:H88">25*I55</f>
        <v>50</v>
      </c>
      <c r="I55" s="147">
        <f>L55+O55+R55+U55+X55+AA55</f>
        <v>2</v>
      </c>
      <c r="J55" s="191"/>
      <c r="K55" s="189"/>
      <c r="L55" s="192"/>
      <c r="M55" s="193"/>
      <c r="N55" s="189"/>
      <c r="O55" s="190"/>
      <c r="P55" s="191">
        <v>30</v>
      </c>
      <c r="Q55" s="189"/>
      <c r="R55" s="192">
        <v>2</v>
      </c>
      <c r="S55" s="193"/>
      <c r="T55" s="189"/>
      <c r="U55" s="192"/>
      <c r="V55" s="193"/>
      <c r="W55" s="189"/>
      <c r="X55" s="190"/>
      <c r="Y55" s="191"/>
      <c r="Z55" s="189"/>
      <c r="AA55" s="192"/>
      <c r="AB55" s="89"/>
      <c r="AC55" s="89"/>
      <c r="AD55" s="89"/>
    </row>
    <row r="56" spans="1:30" s="35" customFormat="1" ht="13.5">
      <c r="A56" s="68">
        <v>23</v>
      </c>
      <c r="B56" s="188" t="s">
        <v>69</v>
      </c>
      <c r="C56" s="189" t="s">
        <v>58</v>
      </c>
      <c r="D56" s="189" t="s">
        <v>45</v>
      </c>
      <c r="E56" s="190" t="s">
        <v>46</v>
      </c>
      <c r="F56" s="145">
        <f aca="true" t="shared" si="9" ref="F56:F64">J56+K56+M56+N56+P56+Q56+S56+T56+V56+W56+Y56+Z56</f>
        <v>30</v>
      </c>
      <c r="G56" s="146">
        <f aca="true" t="shared" si="10" ref="G56:G64">K56+N56+Q56+T56+W56+Z56</f>
        <v>0</v>
      </c>
      <c r="H56" s="147">
        <f t="shared" si="8"/>
        <v>50</v>
      </c>
      <c r="I56" s="147">
        <f aca="true" t="shared" si="11" ref="I56:I65">L56+O56+R56+U56+X56+AA56</f>
        <v>2</v>
      </c>
      <c r="J56" s="191"/>
      <c r="K56" s="189"/>
      <c r="L56" s="192"/>
      <c r="M56" s="193"/>
      <c r="N56" s="189"/>
      <c r="O56" s="190"/>
      <c r="P56" s="191">
        <v>30</v>
      </c>
      <c r="Q56" s="189"/>
      <c r="R56" s="192">
        <v>2</v>
      </c>
      <c r="S56" s="193"/>
      <c r="T56" s="189"/>
      <c r="U56" s="192"/>
      <c r="V56" s="193"/>
      <c r="W56" s="189"/>
      <c r="X56" s="190"/>
      <c r="Y56" s="191"/>
      <c r="Z56" s="189"/>
      <c r="AA56" s="192"/>
      <c r="AB56" s="89"/>
      <c r="AC56" s="89"/>
      <c r="AD56" s="89"/>
    </row>
    <row r="57" spans="1:30" s="35" customFormat="1" ht="13.5">
      <c r="A57" s="68">
        <v>24</v>
      </c>
      <c r="B57" s="188" t="s">
        <v>104</v>
      </c>
      <c r="C57" s="189" t="s">
        <v>58</v>
      </c>
      <c r="D57" s="189" t="s">
        <v>45</v>
      </c>
      <c r="E57" s="190" t="s">
        <v>46</v>
      </c>
      <c r="F57" s="145">
        <f t="shared" si="9"/>
        <v>15</v>
      </c>
      <c r="G57" s="146">
        <f t="shared" si="10"/>
        <v>0</v>
      </c>
      <c r="H57" s="147">
        <f t="shared" si="8"/>
        <v>25</v>
      </c>
      <c r="I57" s="147">
        <f t="shared" si="11"/>
        <v>1</v>
      </c>
      <c r="J57" s="191"/>
      <c r="K57" s="189"/>
      <c r="L57" s="192"/>
      <c r="M57" s="193"/>
      <c r="N57" s="189"/>
      <c r="O57" s="190"/>
      <c r="P57" s="191"/>
      <c r="Q57" s="189"/>
      <c r="R57" s="192"/>
      <c r="S57" s="193">
        <v>15</v>
      </c>
      <c r="T57" s="189"/>
      <c r="U57" s="192">
        <v>1</v>
      </c>
      <c r="V57" s="193"/>
      <c r="W57" s="189"/>
      <c r="X57" s="190"/>
      <c r="Y57" s="191"/>
      <c r="Z57" s="189"/>
      <c r="AA57" s="192"/>
      <c r="AB57" s="89"/>
      <c r="AC57" s="89"/>
      <c r="AD57" s="89"/>
    </row>
    <row r="58" spans="1:30" s="35" customFormat="1" ht="13.5">
      <c r="A58" s="68">
        <v>25</v>
      </c>
      <c r="B58" s="188" t="s">
        <v>70</v>
      </c>
      <c r="C58" s="189" t="s">
        <v>58</v>
      </c>
      <c r="D58" s="189" t="s">
        <v>45</v>
      </c>
      <c r="E58" s="190" t="s">
        <v>47</v>
      </c>
      <c r="F58" s="145">
        <f t="shared" si="9"/>
        <v>30</v>
      </c>
      <c r="G58" s="146">
        <f t="shared" si="10"/>
        <v>30</v>
      </c>
      <c r="H58" s="147">
        <f t="shared" si="8"/>
        <v>50</v>
      </c>
      <c r="I58" s="147">
        <f t="shared" si="11"/>
        <v>2</v>
      </c>
      <c r="J58" s="191"/>
      <c r="K58" s="189"/>
      <c r="L58" s="192"/>
      <c r="M58" s="193"/>
      <c r="N58" s="189"/>
      <c r="O58" s="190"/>
      <c r="P58" s="191"/>
      <c r="Q58" s="189">
        <v>30</v>
      </c>
      <c r="R58" s="192">
        <v>2</v>
      </c>
      <c r="S58" s="194"/>
      <c r="T58" s="195"/>
      <c r="U58" s="196"/>
      <c r="V58" s="194"/>
      <c r="W58" s="195"/>
      <c r="X58" s="197"/>
      <c r="Y58" s="198"/>
      <c r="Z58" s="195"/>
      <c r="AA58" s="196"/>
      <c r="AB58" s="89"/>
      <c r="AC58" s="89"/>
      <c r="AD58" s="89"/>
    </row>
    <row r="59" spans="1:30" s="35" customFormat="1" ht="13.5">
      <c r="A59" s="68">
        <v>26</v>
      </c>
      <c r="B59" s="188" t="s">
        <v>71</v>
      </c>
      <c r="C59" s="189" t="s">
        <v>58</v>
      </c>
      <c r="D59" s="189" t="s">
        <v>45</v>
      </c>
      <c r="E59" s="190" t="s">
        <v>47</v>
      </c>
      <c r="F59" s="145">
        <f t="shared" si="9"/>
        <v>30</v>
      </c>
      <c r="G59" s="146">
        <f t="shared" si="10"/>
        <v>30</v>
      </c>
      <c r="H59" s="147">
        <f t="shared" si="8"/>
        <v>75</v>
      </c>
      <c r="I59" s="147">
        <f t="shared" si="11"/>
        <v>3</v>
      </c>
      <c r="J59" s="191"/>
      <c r="K59" s="189"/>
      <c r="L59" s="192"/>
      <c r="M59" s="193"/>
      <c r="N59" s="189"/>
      <c r="O59" s="190"/>
      <c r="P59" s="191"/>
      <c r="Q59" s="189"/>
      <c r="R59" s="192"/>
      <c r="S59" s="193"/>
      <c r="T59" s="189"/>
      <c r="U59" s="192"/>
      <c r="V59" s="193"/>
      <c r="W59" s="189"/>
      <c r="X59" s="190"/>
      <c r="Y59" s="191"/>
      <c r="Z59" s="189">
        <v>30</v>
      </c>
      <c r="AA59" s="192">
        <v>3</v>
      </c>
      <c r="AB59" s="89"/>
      <c r="AC59" s="89"/>
      <c r="AD59" s="89"/>
    </row>
    <row r="60" spans="1:30" s="35" customFormat="1" ht="13.5">
      <c r="A60" s="68">
        <v>27</v>
      </c>
      <c r="B60" s="211" t="s">
        <v>72</v>
      </c>
      <c r="C60" s="189" t="s">
        <v>58</v>
      </c>
      <c r="D60" s="189" t="s">
        <v>45</v>
      </c>
      <c r="E60" s="190" t="s">
        <v>130</v>
      </c>
      <c r="F60" s="145">
        <v>60</v>
      </c>
      <c r="G60" s="146">
        <v>60</v>
      </c>
      <c r="H60" s="147">
        <f t="shared" si="8"/>
        <v>100</v>
      </c>
      <c r="I60" s="147">
        <f t="shared" si="11"/>
        <v>4</v>
      </c>
      <c r="J60" s="191"/>
      <c r="K60" s="189"/>
      <c r="L60" s="192"/>
      <c r="M60" s="193"/>
      <c r="N60" s="189"/>
      <c r="O60" s="190"/>
      <c r="P60" s="191"/>
      <c r="Q60" s="189"/>
      <c r="R60" s="192"/>
      <c r="S60" s="193"/>
      <c r="T60" s="189"/>
      <c r="U60" s="192"/>
      <c r="V60" s="209"/>
      <c r="W60" s="210" t="s">
        <v>131</v>
      </c>
      <c r="X60" s="190">
        <v>4</v>
      </c>
      <c r="Y60" s="191"/>
      <c r="Z60" s="189"/>
      <c r="AA60" s="192">
        <f>B60:AA60</f>
        <v>0</v>
      </c>
      <c r="AB60" s="89"/>
      <c r="AC60" s="89"/>
      <c r="AD60" s="89"/>
    </row>
    <row r="61" spans="1:30" s="35" customFormat="1" ht="13.5">
      <c r="A61" s="68">
        <v>28</v>
      </c>
      <c r="B61" s="188" t="s">
        <v>138</v>
      </c>
      <c r="C61" s="189" t="s">
        <v>58</v>
      </c>
      <c r="D61" s="189" t="s">
        <v>45</v>
      </c>
      <c r="E61" s="192" t="s">
        <v>46</v>
      </c>
      <c r="F61" s="157">
        <f t="shared" si="9"/>
        <v>30</v>
      </c>
      <c r="G61" s="146">
        <f t="shared" si="10"/>
        <v>0</v>
      </c>
      <c r="H61" s="147">
        <f t="shared" si="8"/>
        <v>75</v>
      </c>
      <c r="I61" s="147">
        <f t="shared" si="11"/>
        <v>3</v>
      </c>
      <c r="J61" s="191"/>
      <c r="K61" s="189"/>
      <c r="L61" s="192"/>
      <c r="M61" s="193"/>
      <c r="N61" s="189"/>
      <c r="O61" s="190"/>
      <c r="P61" s="191"/>
      <c r="Q61" s="189"/>
      <c r="R61" s="192"/>
      <c r="S61" s="193"/>
      <c r="T61" s="189"/>
      <c r="U61" s="192"/>
      <c r="V61" s="193"/>
      <c r="W61" s="189"/>
      <c r="X61" s="190"/>
      <c r="Y61" s="191">
        <v>30</v>
      </c>
      <c r="Z61" s="189"/>
      <c r="AA61" s="192">
        <v>3</v>
      </c>
      <c r="AB61" s="89"/>
      <c r="AC61" s="89"/>
      <c r="AD61" s="89"/>
    </row>
    <row r="62" spans="1:30" s="35" customFormat="1" ht="13.5">
      <c r="A62" s="68">
        <v>29</v>
      </c>
      <c r="B62" s="188" t="s">
        <v>73</v>
      </c>
      <c r="C62" s="189" t="s">
        <v>58</v>
      </c>
      <c r="D62" s="189" t="s">
        <v>45</v>
      </c>
      <c r="E62" s="190" t="s">
        <v>47</v>
      </c>
      <c r="F62" s="145">
        <f t="shared" si="9"/>
        <v>30</v>
      </c>
      <c r="G62" s="146">
        <f t="shared" si="10"/>
        <v>30</v>
      </c>
      <c r="H62" s="147">
        <f t="shared" si="8"/>
        <v>50</v>
      </c>
      <c r="I62" s="147">
        <f t="shared" si="11"/>
        <v>2</v>
      </c>
      <c r="J62" s="191"/>
      <c r="K62" s="189"/>
      <c r="L62" s="192"/>
      <c r="M62" s="193"/>
      <c r="N62" s="189"/>
      <c r="O62" s="190"/>
      <c r="P62" s="191"/>
      <c r="Q62" s="189"/>
      <c r="R62" s="192"/>
      <c r="S62" s="193"/>
      <c r="T62" s="189">
        <v>30</v>
      </c>
      <c r="U62" s="192">
        <v>2</v>
      </c>
      <c r="V62" s="193"/>
      <c r="W62" s="189"/>
      <c r="X62" s="190"/>
      <c r="Y62" s="191"/>
      <c r="Z62" s="189"/>
      <c r="AA62" s="192"/>
      <c r="AB62" s="89"/>
      <c r="AC62" s="89"/>
      <c r="AD62" s="89"/>
    </row>
    <row r="63" spans="1:30" s="35" customFormat="1" ht="13.5">
      <c r="A63" s="68">
        <v>30</v>
      </c>
      <c r="B63" s="188" t="s">
        <v>125</v>
      </c>
      <c r="C63" s="189" t="s">
        <v>58</v>
      </c>
      <c r="D63" s="189" t="s">
        <v>45</v>
      </c>
      <c r="E63" s="190" t="s">
        <v>54</v>
      </c>
      <c r="F63" s="145">
        <f t="shared" si="9"/>
        <v>90</v>
      </c>
      <c r="G63" s="146">
        <f t="shared" si="10"/>
        <v>90</v>
      </c>
      <c r="H63" s="147">
        <f t="shared" si="8"/>
        <v>200</v>
      </c>
      <c r="I63" s="147">
        <f t="shared" si="11"/>
        <v>8</v>
      </c>
      <c r="J63" s="191"/>
      <c r="K63" s="189"/>
      <c r="L63" s="192"/>
      <c r="M63" s="193"/>
      <c r="N63" s="189"/>
      <c r="O63" s="190"/>
      <c r="P63" s="191"/>
      <c r="Q63" s="189">
        <v>30</v>
      </c>
      <c r="R63" s="192">
        <v>2</v>
      </c>
      <c r="S63" s="193"/>
      <c r="T63" s="189">
        <v>30</v>
      </c>
      <c r="U63" s="192">
        <v>3</v>
      </c>
      <c r="V63" s="193"/>
      <c r="W63" s="189">
        <v>30</v>
      </c>
      <c r="X63" s="190">
        <v>3</v>
      </c>
      <c r="Y63" s="191"/>
      <c r="Z63" s="189"/>
      <c r="AA63" s="192"/>
      <c r="AB63" s="89"/>
      <c r="AC63" s="89"/>
      <c r="AD63" s="89"/>
    </row>
    <row r="64" spans="1:30" s="35" customFormat="1" ht="13.5">
      <c r="A64" s="68">
        <v>31</v>
      </c>
      <c r="B64" s="188" t="s">
        <v>74</v>
      </c>
      <c r="C64" s="189" t="s">
        <v>58</v>
      </c>
      <c r="D64" s="189" t="s">
        <v>45</v>
      </c>
      <c r="E64" s="190" t="s">
        <v>54</v>
      </c>
      <c r="F64" s="145">
        <f t="shared" si="9"/>
        <v>30</v>
      </c>
      <c r="G64" s="146">
        <f t="shared" si="10"/>
        <v>30</v>
      </c>
      <c r="H64" s="147">
        <f t="shared" si="8"/>
        <v>75</v>
      </c>
      <c r="I64" s="147">
        <f t="shared" si="11"/>
        <v>3</v>
      </c>
      <c r="J64" s="191"/>
      <c r="K64" s="189"/>
      <c r="L64" s="192"/>
      <c r="M64" s="193"/>
      <c r="N64" s="189"/>
      <c r="O64" s="190"/>
      <c r="P64" s="191"/>
      <c r="Q64" s="189"/>
      <c r="R64" s="192"/>
      <c r="S64" s="193"/>
      <c r="T64" s="189"/>
      <c r="U64" s="192"/>
      <c r="V64" s="193"/>
      <c r="W64" s="189"/>
      <c r="X64" s="190"/>
      <c r="Y64" s="191"/>
      <c r="Z64" s="189">
        <v>30</v>
      </c>
      <c r="AA64" s="192">
        <v>3</v>
      </c>
      <c r="AB64" s="89"/>
      <c r="AC64" s="89"/>
      <c r="AD64" s="89"/>
    </row>
    <row r="65" spans="1:30" s="47" customFormat="1" ht="13.5">
      <c r="A65" s="68">
        <v>32</v>
      </c>
      <c r="B65" s="199" t="s">
        <v>63</v>
      </c>
      <c r="C65" s="190" t="s">
        <v>58</v>
      </c>
      <c r="D65" s="190" t="s">
        <v>45</v>
      </c>
      <c r="E65" s="190" t="s">
        <v>47</v>
      </c>
      <c r="F65" s="145">
        <f>J65+K65+M65+N65+P65+Q65+S65+T65+V65+W65+Y65+Z65</f>
        <v>30</v>
      </c>
      <c r="G65" s="146">
        <f>K65+N65+Q65+T65+W65+Z65</f>
        <v>30</v>
      </c>
      <c r="H65" s="147">
        <f t="shared" si="8"/>
        <v>75</v>
      </c>
      <c r="I65" s="147">
        <f t="shared" si="11"/>
        <v>3</v>
      </c>
      <c r="J65" s="191"/>
      <c r="K65" s="189"/>
      <c r="L65" s="190"/>
      <c r="M65" s="191"/>
      <c r="N65" s="189"/>
      <c r="O65" s="190"/>
      <c r="P65" s="191"/>
      <c r="Q65" s="189"/>
      <c r="R65" s="190"/>
      <c r="S65" s="191"/>
      <c r="T65" s="189"/>
      <c r="U65" s="190"/>
      <c r="V65" s="191"/>
      <c r="W65" s="189"/>
      <c r="X65" s="192"/>
      <c r="Y65" s="193"/>
      <c r="Z65" s="189">
        <v>30</v>
      </c>
      <c r="AA65" s="190">
        <v>3</v>
      </c>
      <c r="AB65" s="99"/>
      <c r="AC65" s="89"/>
      <c r="AD65" s="89"/>
    </row>
    <row r="66" spans="1:30" s="35" customFormat="1" ht="15">
      <c r="A66" s="301" t="s">
        <v>76</v>
      </c>
      <c r="B66" s="302"/>
      <c r="C66" s="100">
        <f>SUM(C67:C77)</f>
        <v>0</v>
      </c>
      <c r="D66" s="100">
        <f>SUM(D67:D77)</f>
        <v>0</v>
      </c>
      <c r="E66" s="100">
        <f>SUM(E67:E77)</f>
        <v>0</v>
      </c>
      <c r="F66" s="101">
        <f>SUM(F67:F75)</f>
        <v>330</v>
      </c>
      <c r="G66" s="102">
        <f aca="true" t="shared" si="12" ref="G66:AA66">SUM(G67:G75)</f>
        <v>300</v>
      </c>
      <c r="H66" s="102">
        <f t="shared" si="12"/>
        <v>775</v>
      </c>
      <c r="I66" s="103">
        <f t="shared" si="12"/>
        <v>31</v>
      </c>
      <c r="J66" s="101">
        <f t="shared" si="12"/>
        <v>0</v>
      </c>
      <c r="K66" s="102">
        <f t="shared" si="12"/>
        <v>0</v>
      </c>
      <c r="L66" s="103">
        <f t="shared" si="12"/>
        <v>0</v>
      </c>
      <c r="M66" s="101">
        <f t="shared" si="12"/>
        <v>0</v>
      </c>
      <c r="N66" s="102">
        <f t="shared" si="12"/>
        <v>0</v>
      </c>
      <c r="O66" s="103">
        <f t="shared" si="12"/>
        <v>0</v>
      </c>
      <c r="P66" s="101">
        <f t="shared" si="12"/>
        <v>30</v>
      </c>
      <c r="Q66" s="102">
        <f t="shared" si="12"/>
        <v>60</v>
      </c>
      <c r="R66" s="103">
        <f t="shared" si="12"/>
        <v>8</v>
      </c>
      <c r="S66" s="101">
        <f t="shared" si="12"/>
        <v>0</v>
      </c>
      <c r="T66" s="102">
        <f t="shared" si="12"/>
        <v>60</v>
      </c>
      <c r="U66" s="103">
        <f t="shared" si="12"/>
        <v>5</v>
      </c>
      <c r="V66" s="101">
        <f t="shared" si="12"/>
        <v>0</v>
      </c>
      <c r="W66" s="102">
        <f t="shared" si="12"/>
        <v>60</v>
      </c>
      <c r="X66" s="104">
        <f t="shared" si="12"/>
        <v>6</v>
      </c>
      <c r="Y66" s="105">
        <f t="shared" si="12"/>
        <v>0</v>
      </c>
      <c r="Z66" s="102">
        <f t="shared" si="12"/>
        <v>120</v>
      </c>
      <c r="AA66" s="102">
        <f t="shared" si="12"/>
        <v>12</v>
      </c>
      <c r="AB66" s="97"/>
      <c r="AC66" s="89"/>
      <c r="AD66" s="89"/>
    </row>
    <row r="67" spans="1:30" s="35" customFormat="1" ht="13.5">
      <c r="A67" s="68">
        <v>33</v>
      </c>
      <c r="B67" s="165" t="s">
        <v>59</v>
      </c>
      <c r="C67" s="158" t="s">
        <v>58</v>
      </c>
      <c r="D67" s="158" t="s">
        <v>45</v>
      </c>
      <c r="E67" s="160" t="s">
        <v>46</v>
      </c>
      <c r="F67" s="145">
        <f>J67+K67+M67+N67+P67+Q67+S67+T67+V67+W67+Y67+Z67</f>
        <v>30</v>
      </c>
      <c r="G67" s="146">
        <f>K67+N67+Q67+T67+W67+Z67</f>
        <v>0</v>
      </c>
      <c r="H67" s="147">
        <f t="shared" si="8"/>
        <v>75</v>
      </c>
      <c r="I67" s="147">
        <f>L67+O67+R67+U67+X67+AA67</f>
        <v>3</v>
      </c>
      <c r="J67" s="154"/>
      <c r="K67" s="155"/>
      <c r="L67" s="184"/>
      <c r="M67" s="183"/>
      <c r="N67" s="155"/>
      <c r="O67" s="156"/>
      <c r="P67" s="148">
        <v>30</v>
      </c>
      <c r="Q67" s="158"/>
      <c r="R67" s="150">
        <v>3</v>
      </c>
      <c r="S67" s="159"/>
      <c r="T67" s="158"/>
      <c r="U67" s="150"/>
      <c r="V67" s="159"/>
      <c r="W67" s="158"/>
      <c r="X67" s="160"/>
      <c r="Y67" s="148"/>
      <c r="Z67" s="158"/>
      <c r="AA67" s="150"/>
      <c r="AB67" s="89"/>
      <c r="AC67" s="89"/>
      <c r="AD67" s="89"/>
    </row>
    <row r="68" spans="1:30" s="35" customFormat="1" ht="13.5">
      <c r="A68" s="68">
        <v>34</v>
      </c>
      <c r="B68" s="165" t="s">
        <v>60</v>
      </c>
      <c r="C68" s="158" t="s">
        <v>58</v>
      </c>
      <c r="D68" s="158" t="s">
        <v>45</v>
      </c>
      <c r="E68" s="160" t="s">
        <v>54</v>
      </c>
      <c r="F68" s="145">
        <f aca="true" t="shared" si="13" ref="F68:F75">J68+K68+M68+N68+P68+Q68+S68+T68+V68+W68+Y68+Z68</f>
        <v>30</v>
      </c>
      <c r="G68" s="146">
        <f aca="true" t="shared" si="14" ref="G68:G75">K68+N68+Q68+T68+W68+Z68</f>
        <v>30</v>
      </c>
      <c r="H68" s="147">
        <f t="shared" si="8"/>
        <v>75</v>
      </c>
      <c r="I68" s="147">
        <f aca="true" t="shared" si="15" ref="I68:I75">L68+O68+R68+U68+X68+AA68</f>
        <v>3</v>
      </c>
      <c r="J68" s="154"/>
      <c r="K68" s="155"/>
      <c r="L68" s="184"/>
      <c r="M68" s="183"/>
      <c r="N68" s="155"/>
      <c r="O68" s="156"/>
      <c r="P68" s="148"/>
      <c r="Q68" s="158">
        <v>30</v>
      </c>
      <c r="R68" s="150">
        <v>3</v>
      </c>
      <c r="S68" s="159"/>
      <c r="T68" s="158"/>
      <c r="U68" s="150"/>
      <c r="V68" s="159"/>
      <c r="W68" s="158"/>
      <c r="X68" s="160"/>
      <c r="Y68" s="148"/>
      <c r="Z68" s="158"/>
      <c r="AA68" s="150"/>
      <c r="AB68" s="89"/>
      <c r="AC68" s="89"/>
      <c r="AD68" s="89"/>
    </row>
    <row r="69" spans="1:30" s="35" customFormat="1" ht="13.5">
      <c r="A69" s="68">
        <v>35</v>
      </c>
      <c r="B69" s="188" t="s">
        <v>61</v>
      </c>
      <c r="C69" s="158" t="s">
        <v>58</v>
      </c>
      <c r="D69" s="158" t="s">
        <v>45</v>
      </c>
      <c r="E69" s="160" t="s">
        <v>47</v>
      </c>
      <c r="F69" s="145">
        <f>J69+K69+M69+N69+P69+Q69+S69+T69+V69+W69+Y69+Z69</f>
        <v>30</v>
      </c>
      <c r="G69" s="146">
        <f>K69+N69+Q69+T69+W69+Z69</f>
        <v>30</v>
      </c>
      <c r="H69" s="147">
        <f t="shared" si="8"/>
        <v>75</v>
      </c>
      <c r="I69" s="147">
        <f>L69+O69+R69+U69+X69+AA69</f>
        <v>3</v>
      </c>
      <c r="J69" s="154"/>
      <c r="K69" s="155"/>
      <c r="L69" s="184"/>
      <c r="M69" s="183"/>
      <c r="N69" s="155"/>
      <c r="O69" s="156"/>
      <c r="P69" s="148"/>
      <c r="Q69" s="158"/>
      <c r="R69" s="150"/>
      <c r="S69" s="159"/>
      <c r="T69" s="158"/>
      <c r="U69" s="150"/>
      <c r="V69" s="193"/>
      <c r="W69" s="189">
        <v>30</v>
      </c>
      <c r="X69" s="190">
        <v>3</v>
      </c>
      <c r="Y69" s="148"/>
      <c r="Z69" s="158"/>
      <c r="AA69" s="150"/>
      <c r="AB69" s="89"/>
      <c r="AC69" s="89"/>
      <c r="AD69" s="89"/>
    </row>
    <row r="70" spans="1:30" s="35" customFormat="1" ht="13.5">
      <c r="A70" s="68">
        <v>36</v>
      </c>
      <c r="B70" s="165" t="s">
        <v>118</v>
      </c>
      <c r="C70" s="158" t="s">
        <v>58</v>
      </c>
      <c r="D70" s="158" t="s">
        <v>45</v>
      </c>
      <c r="E70" s="160" t="s">
        <v>54</v>
      </c>
      <c r="F70" s="145">
        <f t="shared" si="13"/>
        <v>60</v>
      </c>
      <c r="G70" s="146">
        <f t="shared" si="14"/>
        <v>60</v>
      </c>
      <c r="H70" s="147">
        <f t="shared" si="8"/>
        <v>150</v>
      </c>
      <c r="I70" s="147">
        <f t="shared" si="15"/>
        <v>6</v>
      </c>
      <c r="J70" s="154"/>
      <c r="K70" s="155"/>
      <c r="L70" s="184"/>
      <c r="M70" s="183"/>
      <c r="N70" s="155"/>
      <c r="O70" s="156"/>
      <c r="P70" s="151"/>
      <c r="Q70" s="152"/>
      <c r="R70" s="153"/>
      <c r="S70" s="169"/>
      <c r="T70" s="158">
        <v>30</v>
      </c>
      <c r="U70" s="150">
        <v>3</v>
      </c>
      <c r="V70" s="159"/>
      <c r="W70" s="158">
        <v>30</v>
      </c>
      <c r="X70" s="160">
        <v>3</v>
      </c>
      <c r="Y70" s="148"/>
      <c r="Z70" s="158"/>
      <c r="AA70" s="150"/>
      <c r="AB70" s="89"/>
      <c r="AC70" s="89"/>
      <c r="AD70" s="89"/>
    </row>
    <row r="71" spans="1:30" s="35" customFormat="1" ht="13.5">
      <c r="A71" s="68">
        <v>37</v>
      </c>
      <c r="B71" s="165" t="s">
        <v>119</v>
      </c>
      <c r="C71" s="158" t="s">
        <v>58</v>
      </c>
      <c r="D71" s="158" t="s">
        <v>45</v>
      </c>
      <c r="E71" s="160" t="s">
        <v>54</v>
      </c>
      <c r="F71" s="145">
        <f t="shared" si="13"/>
        <v>30</v>
      </c>
      <c r="G71" s="146">
        <f t="shared" si="14"/>
        <v>30</v>
      </c>
      <c r="H71" s="147">
        <f t="shared" si="8"/>
        <v>75</v>
      </c>
      <c r="I71" s="147">
        <f t="shared" si="15"/>
        <v>3</v>
      </c>
      <c r="J71" s="154"/>
      <c r="K71" s="155"/>
      <c r="L71" s="184"/>
      <c r="M71" s="183"/>
      <c r="N71" s="155"/>
      <c r="O71" s="156"/>
      <c r="P71" s="148"/>
      <c r="Q71" s="158"/>
      <c r="R71" s="150"/>
      <c r="S71" s="159"/>
      <c r="T71" s="158"/>
      <c r="U71" s="150"/>
      <c r="V71" s="159"/>
      <c r="W71" s="158"/>
      <c r="X71" s="160"/>
      <c r="Y71" s="148"/>
      <c r="Z71" s="158">
        <v>30</v>
      </c>
      <c r="AA71" s="150">
        <v>3</v>
      </c>
      <c r="AB71" s="89"/>
      <c r="AC71" s="89"/>
      <c r="AD71" s="89"/>
    </row>
    <row r="72" spans="1:30" s="35" customFormat="1" ht="13.5">
      <c r="A72" s="68">
        <v>38</v>
      </c>
      <c r="B72" s="188" t="s">
        <v>133</v>
      </c>
      <c r="C72" s="158" t="s">
        <v>58</v>
      </c>
      <c r="D72" s="158" t="s">
        <v>45</v>
      </c>
      <c r="E72" s="160" t="s">
        <v>54</v>
      </c>
      <c r="F72" s="145">
        <f t="shared" si="13"/>
        <v>15</v>
      </c>
      <c r="G72" s="146">
        <f t="shared" si="14"/>
        <v>15</v>
      </c>
      <c r="H72" s="147">
        <f t="shared" si="8"/>
        <v>50</v>
      </c>
      <c r="I72" s="147">
        <f t="shared" si="15"/>
        <v>2</v>
      </c>
      <c r="J72" s="148"/>
      <c r="K72" s="158"/>
      <c r="L72" s="150"/>
      <c r="M72" s="159"/>
      <c r="N72" s="158"/>
      <c r="O72" s="160"/>
      <c r="P72" s="148"/>
      <c r="Q72" s="158"/>
      <c r="R72" s="150"/>
      <c r="S72" s="159"/>
      <c r="T72" s="158"/>
      <c r="U72" s="150"/>
      <c r="V72" s="159"/>
      <c r="W72" s="158"/>
      <c r="X72" s="160"/>
      <c r="Y72" s="148"/>
      <c r="Z72" s="158">
        <v>15</v>
      </c>
      <c r="AA72" s="150">
        <v>2</v>
      </c>
      <c r="AB72" s="89"/>
      <c r="AC72" s="89"/>
      <c r="AD72" s="89"/>
    </row>
    <row r="73" spans="1:30" s="35" customFormat="1" ht="13.5">
      <c r="A73" s="68">
        <v>39</v>
      </c>
      <c r="B73" s="165" t="s">
        <v>120</v>
      </c>
      <c r="C73" s="158" t="s">
        <v>58</v>
      </c>
      <c r="D73" s="158" t="s">
        <v>45</v>
      </c>
      <c r="E73" s="160" t="s">
        <v>54</v>
      </c>
      <c r="F73" s="145">
        <f t="shared" si="13"/>
        <v>30</v>
      </c>
      <c r="G73" s="146">
        <f t="shared" si="14"/>
        <v>30</v>
      </c>
      <c r="H73" s="147">
        <f t="shared" si="8"/>
        <v>75</v>
      </c>
      <c r="I73" s="147">
        <f t="shared" si="15"/>
        <v>3</v>
      </c>
      <c r="J73" s="148"/>
      <c r="K73" s="158"/>
      <c r="L73" s="150"/>
      <c r="M73" s="159"/>
      <c r="N73" s="158"/>
      <c r="O73" s="160"/>
      <c r="P73" s="148"/>
      <c r="Q73" s="158"/>
      <c r="R73" s="150"/>
      <c r="S73" s="159"/>
      <c r="T73" s="158"/>
      <c r="U73" s="150"/>
      <c r="V73" s="159"/>
      <c r="W73" s="158"/>
      <c r="X73" s="160"/>
      <c r="Y73" s="148"/>
      <c r="Z73" s="158">
        <v>30</v>
      </c>
      <c r="AA73" s="150">
        <v>3</v>
      </c>
      <c r="AB73" s="89"/>
      <c r="AC73" s="89"/>
      <c r="AD73" s="89"/>
    </row>
    <row r="74" spans="1:30" s="47" customFormat="1" ht="13.5">
      <c r="A74" s="70">
        <v>40</v>
      </c>
      <c r="B74" s="188" t="s">
        <v>129</v>
      </c>
      <c r="C74" s="160" t="s">
        <v>58</v>
      </c>
      <c r="D74" s="160" t="s">
        <v>45</v>
      </c>
      <c r="E74" s="160" t="s">
        <v>41</v>
      </c>
      <c r="F74" s="145">
        <f t="shared" si="13"/>
        <v>90</v>
      </c>
      <c r="G74" s="146">
        <f t="shared" si="14"/>
        <v>90</v>
      </c>
      <c r="H74" s="147">
        <f t="shared" si="8"/>
        <v>175</v>
      </c>
      <c r="I74" s="147">
        <f t="shared" si="15"/>
        <v>7</v>
      </c>
      <c r="J74" s="148"/>
      <c r="K74" s="158"/>
      <c r="L74" s="150"/>
      <c r="M74" s="159"/>
      <c r="N74" s="158"/>
      <c r="O74" s="160"/>
      <c r="P74" s="148"/>
      <c r="Q74" s="158">
        <v>30</v>
      </c>
      <c r="R74" s="150">
        <v>2</v>
      </c>
      <c r="S74" s="159"/>
      <c r="T74" s="158">
        <v>30</v>
      </c>
      <c r="U74" s="150">
        <v>2</v>
      </c>
      <c r="V74" s="159"/>
      <c r="W74" s="158"/>
      <c r="X74" s="160"/>
      <c r="Y74" s="148"/>
      <c r="Z74" s="158">
        <v>30</v>
      </c>
      <c r="AA74" s="150">
        <v>3</v>
      </c>
      <c r="AB74" s="89"/>
      <c r="AC74" s="89"/>
      <c r="AD74" s="89"/>
    </row>
    <row r="75" spans="1:30" s="47" customFormat="1" ht="13.5">
      <c r="A75" s="70">
        <v>41</v>
      </c>
      <c r="B75" s="200" t="s">
        <v>63</v>
      </c>
      <c r="C75" s="160" t="s">
        <v>58</v>
      </c>
      <c r="D75" s="160" t="s">
        <v>45</v>
      </c>
      <c r="E75" s="160" t="s">
        <v>47</v>
      </c>
      <c r="F75" s="145">
        <f t="shared" si="13"/>
        <v>15</v>
      </c>
      <c r="G75" s="146">
        <f t="shared" si="14"/>
        <v>15</v>
      </c>
      <c r="H75" s="147">
        <f t="shared" si="8"/>
        <v>25</v>
      </c>
      <c r="I75" s="147">
        <f t="shared" si="15"/>
        <v>1</v>
      </c>
      <c r="J75" s="148"/>
      <c r="K75" s="158"/>
      <c r="L75" s="150"/>
      <c r="M75" s="159"/>
      <c r="N75" s="158"/>
      <c r="O75" s="150"/>
      <c r="P75" s="159"/>
      <c r="Q75" s="158"/>
      <c r="R75" s="150"/>
      <c r="S75" s="159"/>
      <c r="T75" s="158"/>
      <c r="U75" s="150"/>
      <c r="V75" s="159"/>
      <c r="W75" s="158"/>
      <c r="X75" s="150"/>
      <c r="Y75" s="159"/>
      <c r="Z75" s="158">
        <v>15</v>
      </c>
      <c r="AA75" s="150">
        <v>1</v>
      </c>
      <c r="AB75" s="89"/>
      <c r="AC75" s="89"/>
      <c r="AD75" s="89"/>
    </row>
    <row r="76" spans="1:30" s="35" customFormat="1" ht="15">
      <c r="A76" s="301" t="s">
        <v>77</v>
      </c>
      <c r="B76" s="302"/>
      <c r="C76" s="100">
        <f>SUM(C77:C83)</f>
        <v>0</v>
      </c>
      <c r="D76" s="100">
        <f>SUM(D77:D83)</f>
        <v>0</v>
      </c>
      <c r="E76" s="100">
        <f>SUM(E77:E83)</f>
        <v>0</v>
      </c>
      <c r="F76" s="101">
        <f aca="true" t="shared" si="16" ref="F76:AA76">SUM(F77:F85)</f>
        <v>330</v>
      </c>
      <c r="G76" s="102">
        <f t="shared" si="16"/>
        <v>315</v>
      </c>
      <c r="H76" s="102">
        <f t="shared" si="16"/>
        <v>775</v>
      </c>
      <c r="I76" s="103">
        <f t="shared" si="16"/>
        <v>31</v>
      </c>
      <c r="J76" s="101">
        <f t="shared" si="16"/>
        <v>0</v>
      </c>
      <c r="K76" s="102">
        <f t="shared" si="16"/>
        <v>0</v>
      </c>
      <c r="L76" s="104">
        <f t="shared" si="16"/>
        <v>0</v>
      </c>
      <c r="M76" s="105">
        <f t="shared" si="16"/>
        <v>0</v>
      </c>
      <c r="N76" s="102">
        <f t="shared" si="16"/>
        <v>0</v>
      </c>
      <c r="O76" s="103">
        <f t="shared" si="16"/>
        <v>0</v>
      </c>
      <c r="P76" s="101">
        <f t="shared" si="16"/>
        <v>15</v>
      </c>
      <c r="Q76" s="102">
        <f t="shared" si="16"/>
        <v>75</v>
      </c>
      <c r="R76" s="103">
        <f t="shared" si="16"/>
        <v>8</v>
      </c>
      <c r="S76" s="101">
        <f t="shared" si="16"/>
        <v>0</v>
      </c>
      <c r="T76" s="102">
        <f t="shared" si="16"/>
        <v>60</v>
      </c>
      <c r="U76" s="103">
        <f t="shared" si="16"/>
        <v>5</v>
      </c>
      <c r="V76" s="101">
        <f t="shared" si="16"/>
        <v>0</v>
      </c>
      <c r="W76" s="102">
        <f t="shared" si="16"/>
        <v>60</v>
      </c>
      <c r="X76" s="104">
        <f t="shared" si="16"/>
        <v>6</v>
      </c>
      <c r="Y76" s="105">
        <f t="shared" si="16"/>
        <v>0</v>
      </c>
      <c r="Z76" s="102">
        <f t="shared" si="16"/>
        <v>120</v>
      </c>
      <c r="AA76" s="103">
        <f t="shared" si="16"/>
        <v>12</v>
      </c>
      <c r="AB76" s="99"/>
      <c r="AC76" s="89"/>
      <c r="AD76" s="89"/>
    </row>
    <row r="77" spans="1:30" s="35" customFormat="1" ht="13.5">
      <c r="A77" s="68">
        <v>42</v>
      </c>
      <c r="B77" s="166" t="s">
        <v>121</v>
      </c>
      <c r="C77" s="158" t="s">
        <v>58</v>
      </c>
      <c r="D77" s="158" t="s">
        <v>45</v>
      </c>
      <c r="E77" s="160" t="s">
        <v>46</v>
      </c>
      <c r="F77" s="145">
        <f>J77+K77+M77+N77+P77+Q77+S77+T77+V77+W77+Y77+Z77</f>
        <v>15</v>
      </c>
      <c r="G77" s="146">
        <f>K77+N77+Q77+T77+W77+Z77</f>
        <v>0</v>
      </c>
      <c r="H77" s="147">
        <f t="shared" si="8"/>
        <v>50</v>
      </c>
      <c r="I77" s="147">
        <f>L77+O77+R77+U77+X77+AA77</f>
        <v>2</v>
      </c>
      <c r="J77" s="154"/>
      <c r="K77" s="155"/>
      <c r="L77" s="184"/>
      <c r="M77" s="183"/>
      <c r="N77" s="155"/>
      <c r="O77" s="156"/>
      <c r="P77" s="148">
        <v>15</v>
      </c>
      <c r="Q77" s="158"/>
      <c r="R77" s="150">
        <v>2</v>
      </c>
      <c r="S77" s="159"/>
      <c r="T77" s="158"/>
      <c r="U77" s="150"/>
      <c r="V77" s="159"/>
      <c r="W77" s="158"/>
      <c r="X77" s="160"/>
      <c r="Y77" s="148"/>
      <c r="Z77" s="158"/>
      <c r="AA77" s="150"/>
      <c r="AB77" s="89"/>
      <c r="AC77" s="89"/>
      <c r="AD77" s="89"/>
    </row>
    <row r="78" spans="1:30" s="47" customFormat="1" ht="13.5">
      <c r="A78" s="68">
        <v>43</v>
      </c>
      <c r="B78" s="166" t="s">
        <v>122</v>
      </c>
      <c r="C78" s="158" t="s">
        <v>58</v>
      </c>
      <c r="D78" s="158" t="s">
        <v>45</v>
      </c>
      <c r="E78" s="160" t="s">
        <v>41</v>
      </c>
      <c r="F78" s="145">
        <f aca="true" t="shared" si="17" ref="F78:F85">J78+K78+M78+N78+P78+Q78+S78+T78+V78+W78+Y78+Z78</f>
        <v>15</v>
      </c>
      <c r="G78" s="146">
        <f aca="true" t="shared" si="18" ref="G78:G85">K78+N78+Q78+T78+W78+Z78</f>
        <v>15</v>
      </c>
      <c r="H78" s="147">
        <f t="shared" si="8"/>
        <v>25</v>
      </c>
      <c r="I78" s="147">
        <f aca="true" t="shared" si="19" ref="I78:I85">L78+O78+R78+U78+X78+AA78</f>
        <v>1</v>
      </c>
      <c r="J78" s="154"/>
      <c r="K78" s="155"/>
      <c r="L78" s="184"/>
      <c r="M78" s="183"/>
      <c r="N78" s="155"/>
      <c r="O78" s="156"/>
      <c r="P78" s="148"/>
      <c r="Q78" s="158">
        <v>15</v>
      </c>
      <c r="R78" s="150">
        <v>1</v>
      </c>
      <c r="S78" s="159"/>
      <c r="T78" s="158"/>
      <c r="U78" s="150"/>
      <c r="V78" s="159"/>
      <c r="W78" s="158"/>
      <c r="X78" s="160"/>
      <c r="Y78" s="148"/>
      <c r="Z78" s="158"/>
      <c r="AA78" s="150"/>
      <c r="AB78" s="89"/>
      <c r="AC78" s="89"/>
      <c r="AD78" s="89"/>
    </row>
    <row r="79" spans="1:30" s="35" customFormat="1" ht="13.5">
      <c r="A79" s="68">
        <v>44</v>
      </c>
      <c r="B79" s="213" t="s">
        <v>62</v>
      </c>
      <c r="C79" s="158" t="s">
        <v>58</v>
      </c>
      <c r="D79" s="158" t="s">
        <v>45</v>
      </c>
      <c r="E79" s="160" t="s">
        <v>47</v>
      </c>
      <c r="F79" s="145">
        <f t="shared" si="17"/>
        <v>30</v>
      </c>
      <c r="G79" s="146">
        <f t="shared" si="18"/>
        <v>30</v>
      </c>
      <c r="H79" s="147">
        <f t="shared" si="8"/>
        <v>75</v>
      </c>
      <c r="I79" s="147">
        <f t="shared" si="19"/>
        <v>3</v>
      </c>
      <c r="J79" s="154"/>
      <c r="K79" s="155"/>
      <c r="L79" s="184"/>
      <c r="M79" s="183"/>
      <c r="N79" s="155"/>
      <c r="O79" s="156"/>
      <c r="P79" s="148"/>
      <c r="Q79" s="158"/>
      <c r="R79" s="150"/>
      <c r="S79" s="159"/>
      <c r="T79" s="158"/>
      <c r="U79" s="150"/>
      <c r="V79" s="193"/>
      <c r="W79" s="189">
        <v>30</v>
      </c>
      <c r="X79" s="190">
        <v>3</v>
      </c>
      <c r="Y79" s="148"/>
      <c r="Z79" s="158"/>
      <c r="AA79" s="150"/>
      <c r="AB79" s="89"/>
      <c r="AC79" s="89"/>
      <c r="AD79" s="89"/>
    </row>
    <row r="80" spans="1:30" s="35" customFormat="1" ht="13.5">
      <c r="A80" s="68">
        <v>45</v>
      </c>
      <c r="B80" s="166" t="s">
        <v>123</v>
      </c>
      <c r="C80" s="158" t="s">
        <v>58</v>
      </c>
      <c r="D80" s="158" t="s">
        <v>45</v>
      </c>
      <c r="E80" s="160" t="s">
        <v>47</v>
      </c>
      <c r="F80" s="145">
        <f t="shared" si="17"/>
        <v>30</v>
      </c>
      <c r="G80" s="146">
        <f t="shared" si="18"/>
        <v>30</v>
      </c>
      <c r="H80" s="147">
        <f t="shared" si="8"/>
        <v>75</v>
      </c>
      <c r="I80" s="147">
        <f t="shared" si="19"/>
        <v>3</v>
      </c>
      <c r="J80" s="154"/>
      <c r="K80" s="155"/>
      <c r="L80" s="184"/>
      <c r="M80" s="183"/>
      <c r="N80" s="155"/>
      <c r="O80" s="156"/>
      <c r="P80" s="148"/>
      <c r="Q80" s="158">
        <v>30</v>
      </c>
      <c r="R80" s="150">
        <v>3</v>
      </c>
      <c r="S80" s="159"/>
      <c r="T80" s="158"/>
      <c r="U80" s="150"/>
      <c r="V80" s="159"/>
      <c r="W80" s="158"/>
      <c r="X80" s="160"/>
      <c r="Y80" s="148"/>
      <c r="Z80" s="158"/>
      <c r="AA80" s="150"/>
      <c r="AB80" s="89"/>
      <c r="AC80" s="89"/>
      <c r="AD80" s="89"/>
    </row>
    <row r="81" spans="1:30" s="35" customFormat="1" ht="13.5">
      <c r="A81" s="68">
        <v>46</v>
      </c>
      <c r="B81" s="165" t="s">
        <v>119</v>
      </c>
      <c r="C81" s="158" t="s">
        <v>58</v>
      </c>
      <c r="D81" s="158" t="s">
        <v>45</v>
      </c>
      <c r="E81" s="160" t="s">
        <v>54</v>
      </c>
      <c r="F81" s="145">
        <f t="shared" si="17"/>
        <v>30</v>
      </c>
      <c r="G81" s="146">
        <f t="shared" si="18"/>
        <v>30</v>
      </c>
      <c r="H81" s="147">
        <f t="shared" si="8"/>
        <v>75</v>
      </c>
      <c r="I81" s="147">
        <f t="shared" si="19"/>
        <v>3</v>
      </c>
      <c r="J81" s="154"/>
      <c r="K81" s="155"/>
      <c r="L81" s="184"/>
      <c r="M81" s="183"/>
      <c r="N81" s="155"/>
      <c r="O81" s="156"/>
      <c r="P81" s="148"/>
      <c r="Q81" s="158"/>
      <c r="R81" s="150"/>
      <c r="S81" s="159"/>
      <c r="T81" s="158">
        <v>30</v>
      </c>
      <c r="U81" s="150">
        <v>3</v>
      </c>
      <c r="V81" s="159"/>
      <c r="W81" s="158"/>
      <c r="X81" s="160"/>
      <c r="Y81" s="148"/>
      <c r="Z81" s="158"/>
      <c r="AA81" s="150"/>
      <c r="AB81" s="89"/>
      <c r="AC81" s="89"/>
      <c r="AD81" s="89"/>
    </row>
    <row r="82" spans="1:30" s="35" customFormat="1" ht="13.5">
      <c r="A82" s="68">
        <v>47</v>
      </c>
      <c r="B82" s="165" t="s">
        <v>120</v>
      </c>
      <c r="C82" s="158" t="s">
        <v>58</v>
      </c>
      <c r="D82" s="158" t="s">
        <v>45</v>
      </c>
      <c r="E82" s="160" t="s">
        <v>54</v>
      </c>
      <c r="F82" s="145">
        <f t="shared" si="17"/>
        <v>30</v>
      </c>
      <c r="G82" s="146">
        <f t="shared" si="18"/>
        <v>30</v>
      </c>
      <c r="H82" s="147">
        <f t="shared" si="8"/>
        <v>75</v>
      </c>
      <c r="I82" s="147">
        <f t="shared" si="19"/>
        <v>3</v>
      </c>
      <c r="J82" s="154"/>
      <c r="K82" s="155"/>
      <c r="L82" s="184"/>
      <c r="M82" s="183"/>
      <c r="N82" s="155"/>
      <c r="O82" s="156"/>
      <c r="P82" s="148"/>
      <c r="Q82" s="158"/>
      <c r="R82" s="150"/>
      <c r="S82" s="159"/>
      <c r="T82" s="158"/>
      <c r="U82" s="150"/>
      <c r="V82" s="159"/>
      <c r="W82" s="158"/>
      <c r="X82" s="160"/>
      <c r="Y82" s="148"/>
      <c r="Z82" s="158">
        <v>30</v>
      </c>
      <c r="AA82" s="150">
        <v>3</v>
      </c>
      <c r="AB82" s="89"/>
      <c r="AC82" s="89"/>
      <c r="AD82" s="89"/>
    </row>
    <row r="83" spans="1:30" s="35" customFormat="1" ht="13.5">
      <c r="A83" s="68">
        <v>48</v>
      </c>
      <c r="B83" s="237" t="s">
        <v>142</v>
      </c>
      <c r="C83" s="158" t="s">
        <v>58</v>
      </c>
      <c r="D83" s="158" t="s">
        <v>45</v>
      </c>
      <c r="E83" s="150" t="s">
        <v>47</v>
      </c>
      <c r="F83" s="157">
        <f t="shared" si="17"/>
        <v>30</v>
      </c>
      <c r="G83" s="146">
        <f t="shared" si="18"/>
        <v>30</v>
      </c>
      <c r="H83" s="147">
        <f t="shared" si="8"/>
        <v>75</v>
      </c>
      <c r="I83" s="147">
        <f t="shared" si="19"/>
        <v>3</v>
      </c>
      <c r="J83" s="148"/>
      <c r="K83" s="158"/>
      <c r="L83" s="150"/>
      <c r="M83" s="159"/>
      <c r="N83" s="158"/>
      <c r="O83" s="160"/>
      <c r="P83" s="148"/>
      <c r="Q83" s="158"/>
      <c r="R83" s="150"/>
      <c r="S83" s="159"/>
      <c r="T83" s="158"/>
      <c r="U83" s="150"/>
      <c r="V83" s="159"/>
      <c r="W83" s="158"/>
      <c r="X83" s="160"/>
      <c r="Y83" s="148"/>
      <c r="Z83" s="158">
        <v>30</v>
      </c>
      <c r="AA83" s="150">
        <v>3</v>
      </c>
      <c r="AB83" s="89"/>
      <c r="AC83" s="89"/>
      <c r="AD83" s="89"/>
    </row>
    <row r="84" spans="1:30" s="47" customFormat="1" ht="13.5">
      <c r="A84" s="68">
        <v>49</v>
      </c>
      <c r="B84" s="188" t="s">
        <v>129</v>
      </c>
      <c r="C84" s="158" t="s">
        <v>58</v>
      </c>
      <c r="D84" s="158" t="s">
        <v>45</v>
      </c>
      <c r="E84" s="150" t="s">
        <v>41</v>
      </c>
      <c r="F84" s="157">
        <f t="shared" si="17"/>
        <v>90</v>
      </c>
      <c r="G84" s="146">
        <f t="shared" si="18"/>
        <v>90</v>
      </c>
      <c r="H84" s="147">
        <f t="shared" si="8"/>
        <v>175</v>
      </c>
      <c r="I84" s="147">
        <f t="shared" si="19"/>
        <v>7</v>
      </c>
      <c r="J84" s="148"/>
      <c r="K84" s="158"/>
      <c r="L84" s="150"/>
      <c r="M84" s="159"/>
      <c r="N84" s="158"/>
      <c r="O84" s="160"/>
      <c r="P84" s="148"/>
      <c r="Q84" s="158">
        <v>30</v>
      </c>
      <c r="R84" s="150">
        <v>2</v>
      </c>
      <c r="S84" s="159"/>
      <c r="T84" s="158">
        <v>30</v>
      </c>
      <c r="U84" s="150">
        <v>2</v>
      </c>
      <c r="V84" s="159"/>
      <c r="W84" s="158"/>
      <c r="X84" s="150"/>
      <c r="Y84" s="159"/>
      <c r="Z84" s="158">
        <v>30</v>
      </c>
      <c r="AA84" s="150">
        <v>3</v>
      </c>
      <c r="AB84" s="89"/>
      <c r="AC84" s="89"/>
      <c r="AD84" s="89"/>
    </row>
    <row r="85" spans="1:30" s="47" customFormat="1" ht="13.5">
      <c r="A85" s="68">
        <v>50</v>
      </c>
      <c r="B85" s="237" t="s">
        <v>63</v>
      </c>
      <c r="C85" s="158" t="s">
        <v>58</v>
      </c>
      <c r="D85" s="158" t="s">
        <v>45</v>
      </c>
      <c r="E85" s="150" t="s">
        <v>47</v>
      </c>
      <c r="F85" s="238">
        <f t="shared" si="17"/>
        <v>60</v>
      </c>
      <c r="G85" s="239">
        <f t="shared" si="18"/>
        <v>60</v>
      </c>
      <c r="H85" s="240">
        <f t="shared" si="8"/>
        <v>150</v>
      </c>
      <c r="I85" s="240">
        <f t="shared" si="19"/>
        <v>6</v>
      </c>
      <c r="J85" s="148"/>
      <c r="K85" s="158"/>
      <c r="L85" s="150"/>
      <c r="M85" s="159"/>
      <c r="N85" s="158"/>
      <c r="O85" s="150"/>
      <c r="P85" s="159"/>
      <c r="Q85" s="158"/>
      <c r="R85" s="150"/>
      <c r="S85" s="159"/>
      <c r="T85" s="158"/>
      <c r="U85" s="150"/>
      <c r="V85" s="159"/>
      <c r="W85" s="239">
        <v>30</v>
      </c>
      <c r="X85" s="241">
        <v>3</v>
      </c>
      <c r="Y85" s="159"/>
      <c r="Z85" s="158">
        <v>30</v>
      </c>
      <c r="AA85" s="150">
        <v>3</v>
      </c>
      <c r="AB85" s="89"/>
      <c r="AC85" s="89"/>
      <c r="AD85" s="89"/>
    </row>
    <row r="86" spans="1:30" s="36" customFormat="1" ht="15">
      <c r="A86" s="274" t="s">
        <v>90</v>
      </c>
      <c r="B86" s="274"/>
      <c r="C86" s="274"/>
      <c r="D86" s="274"/>
      <c r="E86" s="275"/>
      <c r="F86" s="106">
        <f>SUM(F87:F88)</f>
        <v>210</v>
      </c>
      <c r="G86" s="107">
        <f aca="true" t="shared" si="20" ref="G86:AA86">SUM(G87:G88)</f>
        <v>210</v>
      </c>
      <c r="H86" s="107">
        <f t="shared" si="20"/>
        <v>525</v>
      </c>
      <c r="I86" s="108">
        <f t="shared" si="20"/>
        <v>21</v>
      </c>
      <c r="J86" s="106">
        <f t="shared" si="20"/>
        <v>0</v>
      </c>
      <c r="K86" s="107">
        <f t="shared" si="20"/>
        <v>30</v>
      </c>
      <c r="L86" s="109">
        <f t="shared" si="20"/>
        <v>3</v>
      </c>
      <c r="M86" s="110">
        <f t="shared" si="20"/>
        <v>0</v>
      </c>
      <c r="N86" s="107">
        <f t="shared" si="20"/>
        <v>60</v>
      </c>
      <c r="O86" s="108">
        <f t="shared" si="20"/>
        <v>5</v>
      </c>
      <c r="P86" s="106">
        <f t="shared" si="20"/>
        <v>0</v>
      </c>
      <c r="Q86" s="107">
        <f t="shared" si="20"/>
        <v>30</v>
      </c>
      <c r="R86" s="108">
        <f t="shared" si="20"/>
        <v>3</v>
      </c>
      <c r="S86" s="106">
        <f t="shared" si="20"/>
        <v>0</v>
      </c>
      <c r="T86" s="107">
        <f t="shared" si="20"/>
        <v>30</v>
      </c>
      <c r="U86" s="109">
        <f t="shared" si="20"/>
        <v>3</v>
      </c>
      <c r="V86" s="110">
        <f t="shared" si="20"/>
        <v>0</v>
      </c>
      <c r="W86" s="107">
        <f t="shared" si="20"/>
        <v>30</v>
      </c>
      <c r="X86" s="108">
        <f t="shared" si="20"/>
        <v>3</v>
      </c>
      <c r="Y86" s="106">
        <f t="shared" si="20"/>
        <v>0</v>
      </c>
      <c r="Z86" s="107">
        <f t="shared" si="20"/>
        <v>30</v>
      </c>
      <c r="AA86" s="108">
        <f t="shared" si="20"/>
        <v>4</v>
      </c>
      <c r="AB86" s="99"/>
      <c r="AC86" s="89"/>
      <c r="AD86" s="89"/>
    </row>
    <row r="87" spans="1:30" s="35" customFormat="1" ht="13.5">
      <c r="A87" s="68">
        <v>51</v>
      </c>
      <c r="B87" s="166" t="s">
        <v>128</v>
      </c>
      <c r="C87" s="158" t="s">
        <v>45</v>
      </c>
      <c r="D87" s="158" t="s">
        <v>45</v>
      </c>
      <c r="E87" s="160" t="s">
        <v>54</v>
      </c>
      <c r="F87" s="145">
        <f>J87+K87+M87+N87+P87+Q87+S87+T87+V87+W87+Y87+Z87</f>
        <v>150</v>
      </c>
      <c r="G87" s="146">
        <f>K87+N87+Q87+T87+W87+Z87</f>
        <v>150</v>
      </c>
      <c r="H87" s="147">
        <f t="shared" si="8"/>
        <v>375</v>
      </c>
      <c r="I87" s="147">
        <f>L87+O87+R87+U87+X87+AA87</f>
        <v>15</v>
      </c>
      <c r="J87" s="148"/>
      <c r="K87" s="158">
        <v>30</v>
      </c>
      <c r="L87" s="160">
        <v>3</v>
      </c>
      <c r="M87" s="148"/>
      <c r="N87" s="158">
        <v>30</v>
      </c>
      <c r="O87" s="160">
        <v>3</v>
      </c>
      <c r="P87" s="148"/>
      <c r="Q87" s="158">
        <v>30</v>
      </c>
      <c r="R87" s="150">
        <v>3</v>
      </c>
      <c r="S87" s="159"/>
      <c r="T87" s="158">
        <v>30</v>
      </c>
      <c r="U87" s="150">
        <v>3</v>
      </c>
      <c r="V87" s="159"/>
      <c r="W87" s="158">
        <v>30</v>
      </c>
      <c r="X87" s="160">
        <v>3</v>
      </c>
      <c r="Y87" s="148"/>
      <c r="Z87" s="158"/>
      <c r="AA87" s="150"/>
      <c r="AB87" s="89"/>
      <c r="AC87" s="89"/>
      <c r="AD87" s="89"/>
    </row>
    <row r="88" spans="1:30" s="35" customFormat="1" ht="13.5">
      <c r="A88" s="68">
        <v>52</v>
      </c>
      <c r="B88" s="165" t="s">
        <v>124</v>
      </c>
      <c r="C88" s="158" t="s">
        <v>45</v>
      </c>
      <c r="D88" s="158" t="s">
        <v>45</v>
      </c>
      <c r="E88" s="150" t="s">
        <v>47</v>
      </c>
      <c r="F88" s="157">
        <f>J88+K88+M88+N88+P88+Q88+S88+T88+V88+W88+Y88+Z88</f>
        <v>60</v>
      </c>
      <c r="G88" s="146">
        <f>K88+N88+Q88+T88+W88+Z88</f>
        <v>60</v>
      </c>
      <c r="H88" s="147">
        <f t="shared" si="8"/>
        <v>150</v>
      </c>
      <c r="I88" s="147">
        <f>L88+O88+R88+U88+X88+AA88</f>
        <v>6</v>
      </c>
      <c r="J88" s="148"/>
      <c r="K88" s="158"/>
      <c r="L88" s="150"/>
      <c r="M88" s="159"/>
      <c r="N88" s="158">
        <v>30</v>
      </c>
      <c r="O88" s="150">
        <v>2</v>
      </c>
      <c r="P88" s="159"/>
      <c r="Q88" s="158"/>
      <c r="R88" s="150"/>
      <c r="S88" s="159"/>
      <c r="T88" s="158"/>
      <c r="U88" s="150"/>
      <c r="V88" s="159"/>
      <c r="W88" s="158"/>
      <c r="X88" s="160"/>
      <c r="Y88" s="148"/>
      <c r="Z88" s="158">
        <v>30</v>
      </c>
      <c r="AA88" s="150">
        <v>4</v>
      </c>
      <c r="AB88" s="89"/>
      <c r="AC88" s="89"/>
      <c r="AD88" s="89"/>
    </row>
    <row r="89" spans="1:30" s="35" customFormat="1" ht="15">
      <c r="A89" s="274" t="s">
        <v>64</v>
      </c>
      <c r="B89" s="274"/>
      <c r="C89" s="274"/>
      <c r="D89" s="274"/>
      <c r="E89" s="275"/>
      <c r="F89" s="111"/>
      <c r="G89" s="112"/>
      <c r="H89" s="112"/>
      <c r="I89" s="113"/>
      <c r="J89" s="114"/>
      <c r="K89" s="112"/>
      <c r="L89" s="115"/>
      <c r="M89" s="116"/>
      <c r="N89" s="112"/>
      <c r="O89" s="113"/>
      <c r="P89" s="114"/>
      <c r="Q89" s="112"/>
      <c r="R89" s="113"/>
      <c r="S89" s="114"/>
      <c r="T89" s="112"/>
      <c r="U89" s="113"/>
      <c r="V89" s="114"/>
      <c r="W89" s="112"/>
      <c r="X89" s="113"/>
      <c r="Y89" s="114"/>
      <c r="Z89" s="112"/>
      <c r="AA89" s="115"/>
      <c r="AB89" s="89"/>
      <c r="AC89" s="89"/>
      <c r="AD89" s="89"/>
    </row>
    <row r="90" spans="1:30" s="55" customFormat="1" ht="15">
      <c r="A90" s="117">
        <v>53</v>
      </c>
      <c r="B90" s="118" t="s">
        <v>79</v>
      </c>
      <c r="C90" s="119"/>
      <c r="D90" s="119"/>
      <c r="E90" s="103"/>
      <c r="F90" s="120">
        <f>SUM(F91:F92)</f>
        <v>256</v>
      </c>
      <c r="G90" s="119">
        <f aca="true" t="shared" si="21" ref="G90:AA90">SUM(G91:G92)</f>
        <v>256</v>
      </c>
      <c r="H90" s="119">
        <f t="shared" si="21"/>
        <v>450</v>
      </c>
      <c r="I90" s="103">
        <f t="shared" si="21"/>
        <v>18</v>
      </c>
      <c r="J90" s="121">
        <f t="shared" si="21"/>
        <v>0</v>
      </c>
      <c r="K90" s="119">
        <f t="shared" si="21"/>
        <v>0</v>
      </c>
      <c r="L90" s="122">
        <f t="shared" si="21"/>
        <v>0</v>
      </c>
      <c r="M90" s="105">
        <f t="shared" si="21"/>
        <v>0</v>
      </c>
      <c r="N90" s="119">
        <f t="shared" si="21"/>
        <v>0</v>
      </c>
      <c r="O90" s="103">
        <f t="shared" si="21"/>
        <v>0</v>
      </c>
      <c r="P90" s="121">
        <f t="shared" si="21"/>
        <v>0</v>
      </c>
      <c r="Q90" s="119">
        <f t="shared" si="21"/>
        <v>64</v>
      </c>
      <c r="R90" s="122">
        <f t="shared" si="21"/>
        <v>3</v>
      </c>
      <c r="S90" s="105">
        <f t="shared" si="21"/>
        <v>0</v>
      </c>
      <c r="T90" s="119">
        <f t="shared" si="21"/>
        <v>64</v>
      </c>
      <c r="U90" s="103">
        <f t="shared" si="21"/>
        <v>3</v>
      </c>
      <c r="V90" s="121">
        <f t="shared" si="21"/>
        <v>0</v>
      </c>
      <c r="W90" s="119">
        <f t="shared" si="21"/>
        <v>128</v>
      </c>
      <c r="X90" s="103">
        <f t="shared" si="21"/>
        <v>12</v>
      </c>
      <c r="Y90" s="121">
        <f t="shared" si="21"/>
        <v>0</v>
      </c>
      <c r="Z90" s="119">
        <f t="shared" si="21"/>
        <v>0</v>
      </c>
      <c r="AA90" s="122">
        <f t="shared" si="21"/>
        <v>0</v>
      </c>
      <c r="AB90" s="123"/>
      <c r="AC90" s="123"/>
      <c r="AD90" s="123"/>
    </row>
    <row r="91" spans="1:30" s="36" customFormat="1" ht="13.5">
      <c r="A91" s="353"/>
      <c r="B91" s="188" t="s">
        <v>92</v>
      </c>
      <c r="C91" s="189" t="s">
        <v>58</v>
      </c>
      <c r="D91" s="189" t="s">
        <v>49</v>
      </c>
      <c r="E91" s="190" t="s">
        <v>41</v>
      </c>
      <c r="F91" s="145">
        <f>J91+K91+M91+N91+P91+Q91+S91+T91+V91+W91+Y91+Z91</f>
        <v>16</v>
      </c>
      <c r="G91" s="146">
        <f>K91+N91+Q91+T91+W91+Z91</f>
        <v>16</v>
      </c>
      <c r="H91" s="147">
        <f aca="true" t="shared" si="22" ref="H91:H98">25*I91</f>
        <v>0</v>
      </c>
      <c r="I91" s="147">
        <f>L91+O91+R91+U91+X91+AA91</f>
        <v>0</v>
      </c>
      <c r="J91" s="191"/>
      <c r="K91" s="189"/>
      <c r="L91" s="192"/>
      <c r="M91" s="193"/>
      <c r="N91" s="189"/>
      <c r="O91" s="190"/>
      <c r="P91" s="191"/>
      <c r="Q91" s="189">
        <v>4</v>
      </c>
      <c r="R91" s="192">
        <v>0</v>
      </c>
      <c r="S91" s="193"/>
      <c r="T91" s="189">
        <v>4</v>
      </c>
      <c r="U91" s="192">
        <v>0</v>
      </c>
      <c r="V91" s="193"/>
      <c r="W91" s="189">
        <v>8</v>
      </c>
      <c r="X91" s="190">
        <v>0</v>
      </c>
      <c r="Y91" s="191"/>
      <c r="Z91" s="189"/>
      <c r="AA91" s="192"/>
      <c r="AB91" s="83"/>
      <c r="AC91" s="89"/>
      <c r="AD91" s="89"/>
    </row>
    <row r="92" spans="1:30" s="35" customFormat="1" ht="13.5">
      <c r="A92" s="354"/>
      <c r="B92" s="215" t="s">
        <v>135</v>
      </c>
      <c r="C92" s="214" t="s">
        <v>58</v>
      </c>
      <c r="D92" s="68" t="s">
        <v>45</v>
      </c>
      <c r="E92" s="70" t="s">
        <v>41</v>
      </c>
      <c r="F92" s="187">
        <f>J92+K92+M92+N92+P92+Q92+S92+T92+V92+W92+Y92+Z92</f>
        <v>240</v>
      </c>
      <c r="G92" s="186">
        <f>K92+N92+Q92+T92+W92+Z92</f>
        <v>240</v>
      </c>
      <c r="H92" s="185">
        <f t="shared" si="22"/>
        <v>450</v>
      </c>
      <c r="I92" s="185">
        <f>L92+O92+R92+U92+X92+AA92</f>
        <v>18</v>
      </c>
      <c r="J92" s="148"/>
      <c r="K92" s="158"/>
      <c r="L92" s="150"/>
      <c r="M92" s="159"/>
      <c r="N92" s="158"/>
      <c r="O92" s="160"/>
      <c r="P92" s="148"/>
      <c r="Q92" s="68">
        <v>60</v>
      </c>
      <c r="R92" s="69">
        <v>3</v>
      </c>
      <c r="S92" s="71"/>
      <c r="T92" s="68">
        <v>60</v>
      </c>
      <c r="U92" s="69">
        <v>3</v>
      </c>
      <c r="V92" s="71"/>
      <c r="W92" s="68">
        <v>120</v>
      </c>
      <c r="X92" s="70">
        <v>12</v>
      </c>
      <c r="Y92" s="148"/>
      <c r="Z92" s="158"/>
      <c r="AA92" s="150"/>
      <c r="AB92" s="89"/>
      <c r="AC92" s="89"/>
      <c r="AD92" s="89"/>
    </row>
    <row r="93" spans="1:30" s="55" customFormat="1" ht="15">
      <c r="A93" s="117">
        <v>54</v>
      </c>
      <c r="B93" s="118" t="s">
        <v>80</v>
      </c>
      <c r="C93" s="103"/>
      <c r="D93" s="119"/>
      <c r="E93" s="103"/>
      <c r="F93" s="120">
        <f>SUM(F94:F95)</f>
        <v>372</v>
      </c>
      <c r="G93" s="119">
        <f aca="true" t="shared" si="23" ref="G93:AA93">SUM(G94:G95)</f>
        <v>372</v>
      </c>
      <c r="H93" s="119">
        <v>500</v>
      </c>
      <c r="I93" s="103">
        <f t="shared" si="23"/>
        <v>20</v>
      </c>
      <c r="J93" s="121">
        <f t="shared" si="23"/>
        <v>0</v>
      </c>
      <c r="K93" s="119">
        <f t="shared" si="23"/>
        <v>0</v>
      </c>
      <c r="L93" s="103">
        <f t="shared" si="23"/>
        <v>0</v>
      </c>
      <c r="M93" s="121">
        <f t="shared" si="23"/>
        <v>0</v>
      </c>
      <c r="N93" s="119">
        <f t="shared" si="23"/>
        <v>0</v>
      </c>
      <c r="O93" s="103">
        <f t="shared" si="23"/>
        <v>0</v>
      </c>
      <c r="P93" s="121">
        <f t="shared" si="23"/>
        <v>0</v>
      </c>
      <c r="Q93" s="119">
        <f t="shared" si="23"/>
        <v>64</v>
      </c>
      <c r="R93" s="122">
        <f t="shared" si="23"/>
        <v>3</v>
      </c>
      <c r="S93" s="105">
        <f t="shared" si="23"/>
        <v>0</v>
      </c>
      <c r="T93" s="119">
        <f t="shared" si="23"/>
        <v>84</v>
      </c>
      <c r="U93" s="103">
        <f t="shared" si="23"/>
        <v>4</v>
      </c>
      <c r="V93" s="121">
        <f t="shared" si="23"/>
        <v>0</v>
      </c>
      <c r="W93" s="119">
        <f t="shared" si="23"/>
        <v>224</v>
      </c>
      <c r="X93" s="103">
        <f t="shared" si="23"/>
        <v>13</v>
      </c>
      <c r="Y93" s="121">
        <f t="shared" si="23"/>
        <v>0</v>
      </c>
      <c r="Z93" s="119">
        <f t="shared" si="23"/>
        <v>0</v>
      </c>
      <c r="AA93" s="122">
        <f t="shared" si="23"/>
        <v>0</v>
      </c>
      <c r="AB93" s="123"/>
      <c r="AC93" s="123"/>
      <c r="AD93" s="123"/>
    </row>
    <row r="94" spans="1:30" s="35" customFormat="1" ht="13.5">
      <c r="A94" s="303"/>
      <c r="B94" s="188" t="s">
        <v>65</v>
      </c>
      <c r="C94" s="189" t="s">
        <v>58</v>
      </c>
      <c r="D94" s="189" t="s">
        <v>49</v>
      </c>
      <c r="E94" s="190" t="s">
        <v>41</v>
      </c>
      <c r="F94" s="205">
        <f>J94+K94+M94+N94+P94+Q94+S94+T94+V94+W94+Y94+Z94</f>
        <v>12</v>
      </c>
      <c r="G94" s="203">
        <f>K94+N94+Q94+T94+W94+Z94</f>
        <v>12</v>
      </c>
      <c r="H94" s="204">
        <f t="shared" si="22"/>
        <v>0</v>
      </c>
      <c r="I94" s="204">
        <f>L94+O94+R94+U94+X94+AA94</f>
        <v>0</v>
      </c>
      <c r="J94" s="205"/>
      <c r="K94" s="203"/>
      <c r="L94" s="206"/>
      <c r="M94" s="202"/>
      <c r="N94" s="203"/>
      <c r="O94" s="204"/>
      <c r="P94" s="205"/>
      <c r="Q94" s="203">
        <v>4</v>
      </c>
      <c r="R94" s="206">
        <v>0</v>
      </c>
      <c r="S94" s="202"/>
      <c r="T94" s="203">
        <v>4</v>
      </c>
      <c r="U94" s="206">
        <v>0</v>
      </c>
      <c r="V94" s="202"/>
      <c r="W94" s="203">
        <v>4</v>
      </c>
      <c r="X94" s="204">
        <v>0</v>
      </c>
      <c r="Y94" s="191"/>
      <c r="Z94" s="189"/>
      <c r="AA94" s="192"/>
      <c r="AB94" s="89"/>
      <c r="AC94" s="89"/>
      <c r="AD94" s="89"/>
    </row>
    <row r="95" spans="1:30" s="35" customFormat="1" ht="13.5">
      <c r="A95" s="304"/>
      <c r="B95" s="165" t="s">
        <v>66</v>
      </c>
      <c r="C95" s="189" t="s">
        <v>58</v>
      </c>
      <c r="D95" s="158" t="s">
        <v>45</v>
      </c>
      <c r="E95" s="160" t="s">
        <v>41</v>
      </c>
      <c r="F95" s="205">
        <f>J95+K95+M95+N95+P95+Q95+S95+T95+V95+W95+Y95+Z95</f>
        <v>360</v>
      </c>
      <c r="G95" s="203">
        <f>K95+N95+Q95+T95+W95+Z95</f>
        <v>360</v>
      </c>
      <c r="H95" s="204">
        <f t="shared" si="22"/>
        <v>500</v>
      </c>
      <c r="I95" s="204">
        <f>L95+O95+R95+U95+X95+AA95</f>
        <v>20</v>
      </c>
      <c r="J95" s="205"/>
      <c r="K95" s="203"/>
      <c r="L95" s="206"/>
      <c r="M95" s="202"/>
      <c r="N95" s="203"/>
      <c r="O95" s="204"/>
      <c r="P95" s="205"/>
      <c r="Q95" s="203">
        <v>60</v>
      </c>
      <c r="R95" s="206">
        <v>3</v>
      </c>
      <c r="S95" s="202"/>
      <c r="T95" s="203">
        <v>80</v>
      </c>
      <c r="U95" s="206">
        <v>4</v>
      </c>
      <c r="V95" s="202"/>
      <c r="W95" s="203">
        <v>220</v>
      </c>
      <c r="X95" s="204">
        <v>13</v>
      </c>
      <c r="Y95" s="148"/>
      <c r="Z95" s="158"/>
      <c r="AA95" s="150"/>
      <c r="AB95" s="89"/>
      <c r="AC95" s="89"/>
      <c r="AD95" s="89"/>
    </row>
    <row r="96" spans="1:30" s="36" customFormat="1" ht="15">
      <c r="A96" s="274" t="s">
        <v>78</v>
      </c>
      <c r="B96" s="274"/>
      <c r="C96" s="274"/>
      <c r="D96" s="274"/>
      <c r="E96" s="275"/>
      <c r="F96" s="106">
        <f>SUM(F97:F98)</f>
        <v>64</v>
      </c>
      <c r="G96" s="107">
        <f aca="true" t="shared" si="24" ref="G96:AA96">SUM(G97:G98)</f>
        <v>60</v>
      </c>
      <c r="H96" s="107">
        <f t="shared" si="24"/>
        <v>0</v>
      </c>
      <c r="I96" s="108">
        <f t="shared" si="24"/>
        <v>0</v>
      </c>
      <c r="J96" s="124">
        <f t="shared" si="24"/>
        <v>4</v>
      </c>
      <c r="K96" s="107">
        <f t="shared" si="24"/>
        <v>30</v>
      </c>
      <c r="L96" s="108">
        <f t="shared" si="24"/>
        <v>0</v>
      </c>
      <c r="M96" s="124">
        <f t="shared" si="24"/>
        <v>0</v>
      </c>
      <c r="N96" s="107">
        <f t="shared" si="24"/>
        <v>30</v>
      </c>
      <c r="O96" s="108">
        <f t="shared" si="24"/>
        <v>0</v>
      </c>
      <c r="P96" s="124">
        <f t="shared" si="24"/>
        <v>0</v>
      </c>
      <c r="Q96" s="107">
        <f t="shared" si="24"/>
        <v>0</v>
      </c>
      <c r="R96" s="125">
        <f t="shared" si="24"/>
        <v>0</v>
      </c>
      <c r="S96" s="110">
        <f t="shared" si="24"/>
        <v>0</v>
      </c>
      <c r="T96" s="107">
        <f t="shared" si="24"/>
        <v>0</v>
      </c>
      <c r="U96" s="125">
        <f t="shared" si="24"/>
        <v>0</v>
      </c>
      <c r="V96" s="110">
        <f t="shared" si="24"/>
        <v>0</v>
      </c>
      <c r="W96" s="107">
        <f t="shared" si="24"/>
        <v>0</v>
      </c>
      <c r="X96" s="108">
        <f t="shared" si="24"/>
        <v>0</v>
      </c>
      <c r="Y96" s="106">
        <f t="shared" si="24"/>
        <v>0</v>
      </c>
      <c r="Z96" s="107">
        <f t="shared" si="24"/>
        <v>0</v>
      </c>
      <c r="AA96" s="108">
        <f t="shared" si="24"/>
        <v>0</v>
      </c>
      <c r="AB96" s="97"/>
      <c r="AC96" s="89"/>
      <c r="AD96" s="89"/>
    </row>
    <row r="97" spans="1:30" s="35" customFormat="1" ht="13.5">
      <c r="A97" s="68">
        <v>55</v>
      </c>
      <c r="B97" s="165" t="s">
        <v>51</v>
      </c>
      <c r="C97" s="158" t="s">
        <v>45</v>
      </c>
      <c r="D97" s="158" t="s">
        <v>49</v>
      </c>
      <c r="E97" s="160" t="s">
        <v>41</v>
      </c>
      <c r="F97" s="145">
        <f>J97+K97+M97+N97+P97+Q97+S97+T97+V97+W97+Y97+Z97</f>
        <v>60</v>
      </c>
      <c r="G97" s="146">
        <f>K97+N97+Q97+T97+W97+Z97</f>
        <v>60</v>
      </c>
      <c r="H97" s="147">
        <f t="shared" si="22"/>
        <v>0</v>
      </c>
      <c r="I97" s="147">
        <f>L97+O97+R97+U97+X97+AA97</f>
        <v>0</v>
      </c>
      <c r="J97" s="148"/>
      <c r="K97" s="158">
        <v>30</v>
      </c>
      <c r="L97" s="160">
        <v>0</v>
      </c>
      <c r="M97" s="148"/>
      <c r="N97" s="158">
        <v>30</v>
      </c>
      <c r="O97" s="160">
        <v>0</v>
      </c>
      <c r="P97" s="148"/>
      <c r="Q97" s="158"/>
      <c r="R97" s="150"/>
      <c r="S97" s="159"/>
      <c r="T97" s="158"/>
      <c r="U97" s="150"/>
      <c r="V97" s="159"/>
      <c r="W97" s="158"/>
      <c r="X97" s="160"/>
      <c r="Y97" s="148"/>
      <c r="Z97" s="158"/>
      <c r="AA97" s="150"/>
      <c r="AB97" s="89"/>
      <c r="AC97" s="89"/>
      <c r="AD97" s="89"/>
    </row>
    <row r="98" spans="1:30" s="35" customFormat="1" ht="13.5">
      <c r="A98" s="68">
        <v>56</v>
      </c>
      <c r="B98" s="152" t="s">
        <v>126</v>
      </c>
      <c r="C98" s="158" t="s">
        <v>45</v>
      </c>
      <c r="D98" s="158" t="s">
        <v>49</v>
      </c>
      <c r="E98" s="160" t="s">
        <v>54</v>
      </c>
      <c r="F98" s="145">
        <f>J98+K98+M98+N98+P98+Q98+S98+T98+V98+W98+Y98+Z98</f>
        <v>4</v>
      </c>
      <c r="G98" s="146">
        <f>K98+N98+Q98+T98+W98+Z98</f>
        <v>0</v>
      </c>
      <c r="H98" s="147">
        <f t="shared" si="22"/>
        <v>0</v>
      </c>
      <c r="I98" s="147">
        <f>L98+O98+R98+U98+X98+AA98</f>
        <v>0</v>
      </c>
      <c r="J98" s="148">
        <v>4</v>
      </c>
      <c r="K98" s="172"/>
      <c r="L98" s="182">
        <v>0</v>
      </c>
      <c r="M98" s="201"/>
      <c r="N98" s="172"/>
      <c r="O98" s="177"/>
      <c r="P98" s="181"/>
      <c r="Q98" s="172"/>
      <c r="R98" s="182"/>
      <c r="S98" s="201"/>
      <c r="T98" s="172"/>
      <c r="U98" s="182"/>
      <c r="V98" s="201"/>
      <c r="W98" s="172"/>
      <c r="X98" s="177"/>
      <c r="Y98" s="181"/>
      <c r="Z98" s="172"/>
      <c r="AA98" s="182"/>
      <c r="AB98" s="126" t="s">
        <v>34</v>
      </c>
      <c r="AC98" s="127" t="s">
        <v>35</v>
      </c>
      <c r="AD98" s="127" t="s">
        <v>36</v>
      </c>
    </row>
    <row r="99" spans="1:30" s="37" customFormat="1" ht="15">
      <c r="A99" s="288" t="s">
        <v>136</v>
      </c>
      <c r="B99" s="289"/>
      <c r="C99" s="289"/>
      <c r="D99" s="289"/>
      <c r="E99" s="289"/>
      <c r="F99" s="128">
        <f aca="true" t="shared" si="25" ref="F99:AA99">F28+F32+F34+F53+F86+F90+F96</f>
        <v>2210</v>
      </c>
      <c r="G99" s="129">
        <f t="shared" si="25"/>
        <v>1861</v>
      </c>
      <c r="H99" s="129">
        <f t="shared" si="25"/>
        <v>4500</v>
      </c>
      <c r="I99" s="130">
        <f t="shared" si="25"/>
        <v>180</v>
      </c>
      <c r="J99" s="131">
        <f t="shared" si="25"/>
        <v>109</v>
      </c>
      <c r="K99" s="129">
        <f t="shared" si="25"/>
        <v>300</v>
      </c>
      <c r="L99" s="130">
        <f t="shared" si="25"/>
        <v>30</v>
      </c>
      <c r="M99" s="132">
        <f t="shared" si="25"/>
        <v>75</v>
      </c>
      <c r="N99" s="133">
        <f t="shared" si="25"/>
        <v>345</v>
      </c>
      <c r="O99" s="134">
        <f t="shared" si="25"/>
        <v>30</v>
      </c>
      <c r="P99" s="131">
        <f t="shared" si="25"/>
        <v>90</v>
      </c>
      <c r="Q99" s="129">
        <f t="shared" si="25"/>
        <v>349</v>
      </c>
      <c r="R99" s="130">
        <f t="shared" si="25"/>
        <v>30</v>
      </c>
      <c r="S99" s="132">
        <f t="shared" si="25"/>
        <v>45</v>
      </c>
      <c r="T99" s="133">
        <f t="shared" si="25"/>
        <v>364</v>
      </c>
      <c r="U99" s="134">
        <f t="shared" si="25"/>
        <v>30</v>
      </c>
      <c r="V99" s="131">
        <f t="shared" si="25"/>
        <v>0</v>
      </c>
      <c r="W99" s="129">
        <f t="shared" si="25"/>
        <v>248</v>
      </c>
      <c r="X99" s="130">
        <f t="shared" si="25"/>
        <v>30</v>
      </c>
      <c r="Y99" s="132">
        <f t="shared" si="25"/>
        <v>30</v>
      </c>
      <c r="Z99" s="133">
        <f t="shared" si="25"/>
        <v>180</v>
      </c>
      <c r="AA99" s="134">
        <f t="shared" si="25"/>
        <v>30</v>
      </c>
      <c r="AB99" s="131">
        <f>J99+M99+P99+S99+V99</f>
        <v>319</v>
      </c>
      <c r="AC99" s="129">
        <f>K99+N99+Q99+T99+W99+Z99</f>
        <v>1786</v>
      </c>
      <c r="AD99" s="129">
        <f>L99+O99+R99+U99+X99+AA99</f>
        <v>180</v>
      </c>
    </row>
    <row r="100" spans="1:30" s="37" customFormat="1" ht="13.5">
      <c r="A100" s="264"/>
      <c r="B100" s="264"/>
      <c r="C100" s="216"/>
      <c r="D100" s="216"/>
      <c r="E100" s="216"/>
      <c r="F100" s="261" t="s">
        <v>33</v>
      </c>
      <c r="G100" s="262"/>
      <c r="H100" s="262"/>
      <c r="I100" s="263"/>
      <c r="J100" s="247">
        <f>J99+K99</f>
        <v>409</v>
      </c>
      <c r="K100" s="248"/>
      <c r="L100" s="138"/>
      <c r="M100" s="247">
        <f>M99+N99</f>
        <v>420</v>
      </c>
      <c r="N100" s="248"/>
      <c r="O100" s="138"/>
      <c r="P100" s="247">
        <f>P99+Q99</f>
        <v>439</v>
      </c>
      <c r="Q100" s="248"/>
      <c r="R100" s="138"/>
      <c r="S100" s="247">
        <f>S99+T99</f>
        <v>409</v>
      </c>
      <c r="T100" s="248"/>
      <c r="U100" s="138"/>
      <c r="V100" s="247">
        <f>V99+W99</f>
        <v>248</v>
      </c>
      <c r="W100" s="248"/>
      <c r="X100" s="138"/>
      <c r="Y100" s="247">
        <f>Y99+Z99</f>
        <v>210</v>
      </c>
      <c r="Z100" s="248"/>
      <c r="AA100" s="138"/>
      <c r="AB100" s="256">
        <v>2195</v>
      </c>
      <c r="AC100" s="257"/>
      <c r="AD100" s="136"/>
    </row>
    <row r="101" spans="1:30" s="37" customFormat="1" ht="15">
      <c r="A101" s="258" t="s">
        <v>67</v>
      </c>
      <c r="B101" s="258"/>
      <c r="C101" s="258"/>
      <c r="D101" s="258"/>
      <c r="E101" s="259"/>
      <c r="F101" s="128">
        <f>F28+F32+F34+F66+F86+F93+F96</f>
        <v>2251</v>
      </c>
      <c r="G101" s="129">
        <f>G28+G32+G34+G66+G86+G93+G96</f>
        <v>1977</v>
      </c>
      <c r="H101" s="129">
        <f>H28+H32+H34+H66+H86+H93+H96</f>
        <v>4500</v>
      </c>
      <c r="I101" s="130">
        <f>I28+I32+I34+I66+I86+I93+I96</f>
        <v>180</v>
      </c>
      <c r="J101" s="131">
        <v>109</v>
      </c>
      <c r="K101" s="129">
        <f>K28+K32+K34+K66+K86+K93+K96</f>
        <v>300</v>
      </c>
      <c r="L101" s="130">
        <f>L28+L32+L34+L66+L86+L93+L96</f>
        <v>30</v>
      </c>
      <c r="M101" s="132">
        <v>75</v>
      </c>
      <c r="N101" s="133">
        <f>N28+N32+N34+N66+N86+N93+N96</f>
        <v>345</v>
      </c>
      <c r="O101" s="134">
        <f>O28+O32+O34+O66+O86+O93+O96</f>
        <v>30</v>
      </c>
      <c r="P101" s="131">
        <v>60</v>
      </c>
      <c r="Q101" s="129">
        <f>Q28+Q32+Q34+Q66+Q86+Q93+Q96</f>
        <v>349</v>
      </c>
      <c r="R101" s="130">
        <f>R28+R32+R34+R66+R86+R93+R96</f>
        <v>30</v>
      </c>
      <c r="S101" s="132">
        <v>30</v>
      </c>
      <c r="T101" s="133">
        <f>T28+T32+T34+T66+T86+T93+T96</f>
        <v>384</v>
      </c>
      <c r="U101" s="134">
        <f>U28+U32+U34+U66+U86+U93+U96</f>
        <v>30</v>
      </c>
      <c r="V101" s="131">
        <v>0</v>
      </c>
      <c r="W101" s="129">
        <f>W28+W32+W34+W66+W86+W93+W96</f>
        <v>374</v>
      </c>
      <c r="X101" s="130">
        <f>X28+X32+X34+X66+X86+X93+X96</f>
        <v>30</v>
      </c>
      <c r="Y101" s="132">
        <v>0</v>
      </c>
      <c r="Z101" s="133">
        <f>Z28+Z32+Z34+Z66+Z86+Z93+Z96</f>
        <v>210</v>
      </c>
      <c r="AA101" s="139">
        <f>AA28+AA32+AA34+AA66+AA86+AA93+AA96</f>
        <v>30</v>
      </c>
      <c r="AB101" s="140">
        <v>274</v>
      </c>
      <c r="AC101" s="129">
        <f>K101+N101+Q101+T101+W101+Z101</f>
        <v>1962</v>
      </c>
      <c r="AD101" s="129">
        <f>L101+O101+R101+U101+X101+AA101</f>
        <v>180</v>
      </c>
    </row>
    <row r="102" spans="1:30" s="37" customFormat="1" ht="13.5">
      <c r="A102" s="260"/>
      <c r="B102" s="260"/>
      <c r="C102" s="135"/>
      <c r="D102" s="135"/>
      <c r="E102" s="135"/>
      <c r="F102" s="261" t="s">
        <v>33</v>
      </c>
      <c r="G102" s="262"/>
      <c r="H102" s="262"/>
      <c r="I102" s="263"/>
      <c r="J102" s="247">
        <f>J101+K101</f>
        <v>409</v>
      </c>
      <c r="K102" s="248"/>
      <c r="L102" s="138"/>
      <c r="M102" s="247">
        <f>M101+N101</f>
        <v>420</v>
      </c>
      <c r="N102" s="248"/>
      <c r="O102" s="138"/>
      <c r="P102" s="247">
        <f>P101+Q101</f>
        <v>409</v>
      </c>
      <c r="Q102" s="248"/>
      <c r="R102" s="138"/>
      <c r="S102" s="247">
        <f>S101+T101</f>
        <v>414</v>
      </c>
      <c r="T102" s="248"/>
      <c r="U102" s="141"/>
      <c r="V102" s="249">
        <f>V101+W101</f>
        <v>374</v>
      </c>
      <c r="W102" s="248"/>
      <c r="X102" s="138"/>
      <c r="Y102" s="247">
        <f>Y101+Z101</f>
        <v>210</v>
      </c>
      <c r="Z102" s="248"/>
      <c r="AA102" s="138"/>
      <c r="AB102" s="256">
        <f>AB101+AC101</f>
        <v>2236</v>
      </c>
      <c r="AC102" s="257"/>
      <c r="AD102" s="137"/>
    </row>
    <row r="103" spans="1:30" s="37" customFormat="1" ht="15">
      <c r="A103" s="258" t="s">
        <v>103</v>
      </c>
      <c r="B103" s="258"/>
      <c r="C103" s="258"/>
      <c r="D103" s="258"/>
      <c r="E103" s="259"/>
      <c r="F103" s="128">
        <f>F28+F32+F34+F76+F86+F93+F96</f>
        <v>2251</v>
      </c>
      <c r="G103" s="129">
        <f>G28+G32+G34+G76+G86+G93+G96</f>
        <v>1992</v>
      </c>
      <c r="H103" s="129">
        <f>H28+H32+H34+H76+H86+H93+H96</f>
        <v>4500</v>
      </c>
      <c r="I103" s="130">
        <f>I28+I32+I34+I76+I86+I93+I96</f>
        <v>180</v>
      </c>
      <c r="J103" s="131">
        <v>109</v>
      </c>
      <c r="K103" s="129">
        <f>K28+K32+K34+K76+K86+K93+K96</f>
        <v>300</v>
      </c>
      <c r="L103" s="130">
        <f>L28+L32+L34+L76+L86+L93+L96</f>
        <v>30</v>
      </c>
      <c r="M103" s="132">
        <v>75</v>
      </c>
      <c r="N103" s="133">
        <f>N28+N32+N34+N76+N86+N93+N96</f>
        <v>345</v>
      </c>
      <c r="O103" s="134">
        <f>O28+O32+O34+O76+O86+O93+O96</f>
        <v>30</v>
      </c>
      <c r="P103" s="131">
        <v>45</v>
      </c>
      <c r="Q103" s="129">
        <f>Q28+Q32+Q34+Q76+Q86+Q93+Q96</f>
        <v>364</v>
      </c>
      <c r="R103" s="130">
        <f>R28+R32+R34+R76+R86+R93+R96</f>
        <v>30</v>
      </c>
      <c r="S103" s="132">
        <v>30</v>
      </c>
      <c r="T103" s="133">
        <f>T28+T32+T34+T76+T86+T93+T96</f>
        <v>384</v>
      </c>
      <c r="U103" s="134">
        <f>U28+U32+U34+U76+U86+U93+U96</f>
        <v>30</v>
      </c>
      <c r="V103" s="131">
        <v>0</v>
      </c>
      <c r="W103" s="129">
        <f>W28+W32+W34+W76+W86+W93+W96</f>
        <v>374</v>
      </c>
      <c r="X103" s="130">
        <f>X28+X32+X34+X76+X86+X93+X96</f>
        <v>30</v>
      </c>
      <c r="Y103" s="132">
        <v>0</v>
      </c>
      <c r="Z103" s="133">
        <f>Z28+Z32+Z34+Z76+Z86+Z93+Z96</f>
        <v>210</v>
      </c>
      <c r="AA103" s="134">
        <f>AA28+AA32+AA34+AA76+AA86+AA93+AA96</f>
        <v>30</v>
      </c>
      <c r="AB103" s="131">
        <v>274</v>
      </c>
      <c r="AC103" s="129">
        <f>K103+N103+Q103+T103+W103+Z103</f>
        <v>1977</v>
      </c>
      <c r="AD103" s="129">
        <f>L103+O103+R103+U103+X103+AA103</f>
        <v>180</v>
      </c>
    </row>
    <row r="104" spans="1:30" s="37" customFormat="1" ht="14.25" thickBot="1">
      <c r="A104" s="268"/>
      <c r="B104" s="268"/>
      <c r="C104" s="89"/>
      <c r="D104" s="89"/>
      <c r="E104" s="89"/>
      <c r="F104" s="269" t="s">
        <v>33</v>
      </c>
      <c r="G104" s="270"/>
      <c r="H104" s="270"/>
      <c r="I104" s="271"/>
      <c r="J104" s="250">
        <f>J103+K103</f>
        <v>409</v>
      </c>
      <c r="K104" s="251"/>
      <c r="L104" s="142"/>
      <c r="M104" s="250">
        <f>M103+N103</f>
        <v>420</v>
      </c>
      <c r="N104" s="251"/>
      <c r="O104" s="142"/>
      <c r="P104" s="250">
        <v>375</v>
      </c>
      <c r="Q104" s="251"/>
      <c r="R104" s="142"/>
      <c r="S104" s="250">
        <f>S103+T103</f>
        <v>414</v>
      </c>
      <c r="T104" s="251"/>
      <c r="U104" s="142"/>
      <c r="V104" s="250">
        <f>V103+W103</f>
        <v>374</v>
      </c>
      <c r="W104" s="251"/>
      <c r="X104" s="143"/>
      <c r="Y104" s="250">
        <f>Y103+Z103</f>
        <v>210</v>
      </c>
      <c r="Z104" s="251"/>
      <c r="AA104" s="142"/>
      <c r="AB104" s="252">
        <v>2232</v>
      </c>
      <c r="AC104" s="253"/>
      <c r="AD104" s="144"/>
    </row>
    <row r="105" spans="1:30" s="49" customFormat="1" ht="13.5">
      <c r="A105" s="61"/>
      <c r="B105" s="61"/>
      <c r="C105" s="50"/>
      <c r="D105" s="50"/>
      <c r="E105" s="50"/>
      <c r="F105" s="62"/>
      <c r="G105" s="62"/>
      <c r="H105" s="62"/>
      <c r="I105" s="62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64"/>
      <c r="Y105" s="59"/>
      <c r="Z105" s="59"/>
      <c r="AA105" s="59"/>
      <c r="AB105" s="64"/>
      <c r="AC105" s="64"/>
      <c r="AD105" s="64"/>
    </row>
    <row r="106" spans="1:27" s="37" customFormat="1" ht="13.5">
      <c r="A106" s="39"/>
      <c r="B106" s="63" t="s">
        <v>100</v>
      </c>
      <c r="C106" s="38"/>
      <c r="D106" s="38"/>
      <c r="E106" s="39"/>
      <c r="F106" s="4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50"/>
      <c r="T106" s="50"/>
      <c r="U106" s="50"/>
      <c r="V106" s="50"/>
      <c r="W106" s="50"/>
      <c r="X106" s="50"/>
      <c r="Y106" s="242"/>
      <c r="Z106" s="242"/>
      <c r="AA106" s="50"/>
    </row>
    <row r="107" spans="1:27" s="37" customFormat="1" ht="13.5">
      <c r="A107" s="39"/>
      <c r="B107" s="243" t="s">
        <v>101</v>
      </c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33"/>
    </row>
    <row r="108" spans="1:27" s="49" customFormat="1" ht="13.5">
      <c r="A108" s="39"/>
      <c r="B108" s="244" t="s">
        <v>102</v>
      </c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50"/>
    </row>
    <row r="109" spans="1:27" s="37" customFormat="1" ht="57" customHeight="1">
      <c r="A109" s="39"/>
      <c r="B109" s="245" t="s">
        <v>99</v>
      </c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33"/>
    </row>
    <row r="110" spans="1:27" s="49" customFormat="1" ht="57" customHeight="1">
      <c r="A110" s="39"/>
      <c r="B110" s="212" t="s">
        <v>132</v>
      </c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7"/>
    </row>
    <row r="111" spans="1:33" s="37" customFormat="1" ht="13.5">
      <c r="A111" s="39"/>
      <c r="B111" s="42"/>
      <c r="C111" s="38"/>
      <c r="D111" s="38"/>
      <c r="E111" s="39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5"/>
      <c r="AC111" s="45"/>
      <c r="AD111" s="45"/>
      <c r="AE111" s="45"/>
      <c r="AF111" s="45"/>
      <c r="AG111" s="45"/>
    </row>
    <row r="112" spans="1:37" s="35" customFormat="1" ht="13.5">
      <c r="A112" s="39"/>
      <c r="B112" s="42"/>
      <c r="C112" s="38"/>
      <c r="D112" s="38"/>
      <c r="E112" s="39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46"/>
      <c r="AC112" s="46"/>
      <c r="AD112" s="46"/>
      <c r="AE112" s="46"/>
      <c r="AF112" s="46"/>
      <c r="AG112" s="46"/>
      <c r="AH112" s="47"/>
      <c r="AI112" s="47"/>
      <c r="AJ112" s="47"/>
      <c r="AK112" s="47"/>
    </row>
    <row r="113" spans="1:33" s="35" customFormat="1" ht="13.5">
      <c r="A113" s="39"/>
      <c r="B113" s="44"/>
      <c r="C113" s="38"/>
      <c r="D113" s="38"/>
      <c r="E113" s="39"/>
      <c r="F113" s="40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46"/>
      <c r="AC113" s="46"/>
      <c r="AD113" s="46"/>
      <c r="AE113" s="46"/>
      <c r="AF113" s="46"/>
      <c r="AG113" s="46"/>
    </row>
    <row r="114" spans="1:33" s="35" customFormat="1" ht="13.5">
      <c r="A114" s="39"/>
      <c r="B114" s="42"/>
      <c r="C114" s="42"/>
      <c r="D114" s="42"/>
      <c r="E114" s="39"/>
      <c r="F114" s="43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46"/>
      <c r="AC114" s="46"/>
      <c r="AD114" s="46"/>
      <c r="AE114" s="46"/>
      <c r="AF114" s="46"/>
      <c r="AG114" s="46"/>
    </row>
    <row r="115" spans="1:33" s="37" customFormat="1" ht="13.5">
      <c r="A115" s="39"/>
      <c r="B115" s="38"/>
      <c r="C115" s="38"/>
      <c r="D115" s="38"/>
      <c r="E115" s="39"/>
      <c r="F115" s="43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5"/>
      <c r="AC115" s="45"/>
      <c r="AD115" s="45"/>
      <c r="AE115" s="45"/>
      <c r="AF115" s="45"/>
      <c r="AG115" s="45"/>
    </row>
    <row r="116" spans="1:33" s="37" customFormat="1" ht="13.5">
      <c r="A116" s="39"/>
      <c r="B116" s="42"/>
      <c r="C116" s="42"/>
      <c r="D116" s="42"/>
      <c r="E116" s="39"/>
      <c r="F116" s="43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5"/>
      <c r="AC116" s="45"/>
      <c r="AD116" s="45"/>
      <c r="AE116" s="45"/>
      <c r="AF116" s="45"/>
      <c r="AG116" s="45"/>
    </row>
    <row r="117" spans="1:33" s="37" customFormat="1" ht="13.5">
      <c r="A117" s="39"/>
      <c r="B117" s="38"/>
      <c r="C117" s="39"/>
      <c r="D117" s="39"/>
      <c r="E117" s="39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5"/>
      <c r="AC117" s="45"/>
      <c r="AD117" s="45"/>
      <c r="AE117" s="45"/>
      <c r="AF117" s="45"/>
      <c r="AG117" s="45"/>
    </row>
    <row r="118" spans="1:33" s="37" customFormat="1" ht="13.5">
      <c r="A118" s="39"/>
      <c r="B118" s="38"/>
      <c r="C118" s="39"/>
      <c r="D118" s="39"/>
      <c r="E118" s="39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5"/>
      <c r="AC118" s="45"/>
      <c r="AD118" s="45"/>
      <c r="AE118" s="45"/>
      <c r="AF118" s="45"/>
      <c r="AG118" s="45"/>
    </row>
    <row r="119" spans="1:33" s="37" customFormat="1" ht="13.5">
      <c r="A119" s="39"/>
      <c r="B119" s="48"/>
      <c r="C119" s="39"/>
      <c r="D119" s="39"/>
      <c r="E119" s="39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5"/>
      <c r="AC119" s="45"/>
      <c r="AD119" s="45"/>
      <c r="AE119" s="45"/>
      <c r="AF119" s="45"/>
      <c r="AG119" s="45"/>
    </row>
    <row r="120" spans="1:33" s="37" customFormat="1" ht="13.5">
      <c r="A120" s="39"/>
      <c r="B120" s="38"/>
      <c r="C120" s="39"/>
      <c r="D120" s="39"/>
      <c r="E120" s="39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9"/>
      <c r="AC120" s="49"/>
      <c r="AD120" s="49"/>
      <c r="AE120" s="49"/>
      <c r="AF120" s="49"/>
      <c r="AG120" s="49"/>
    </row>
    <row r="121" spans="1:33" s="37" customFormat="1" ht="13.5">
      <c r="A121" s="39"/>
      <c r="B121" s="38"/>
      <c r="C121" s="39"/>
      <c r="D121" s="39"/>
      <c r="E121" s="39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9"/>
      <c r="AC121" s="49"/>
      <c r="AD121" s="49"/>
      <c r="AE121" s="49"/>
      <c r="AF121" s="49"/>
      <c r="AG121" s="49"/>
    </row>
    <row r="122" spans="1:33" s="37" customFormat="1" ht="13.5">
      <c r="A122" s="39"/>
      <c r="B122" s="38"/>
      <c r="C122" s="39"/>
      <c r="D122" s="39"/>
      <c r="E122" s="3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49"/>
      <c r="AC122" s="49"/>
      <c r="AD122" s="49"/>
      <c r="AE122" s="49"/>
      <c r="AF122" s="49"/>
      <c r="AG122" s="49"/>
    </row>
    <row r="123" spans="1:33" s="37" customFormat="1" ht="13.5">
      <c r="A123" s="50"/>
      <c r="B123" s="47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49"/>
      <c r="AC123" s="49"/>
      <c r="AD123" s="49"/>
      <c r="AE123" s="49"/>
      <c r="AF123" s="49"/>
      <c r="AG123" s="49"/>
    </row>
    <row r="124" spans="1:33" s="37" customFormat="1" ht="13.5">
      <c r="A124" s="26"/>
      <c r="B124" s="35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49"/>
      <c r="AC124" s="49"/>
      <c r="AD124" s="49"/>
      <c r="AE124" s="49"/>
      <c r="AF124" s="49"/>
      <c r="AG124" s="49"/>
    </row>
    <row r="125" spans="1:33" s="37" customFormat="1" ht="13.5">
      <c r="A125" s="26"/>
      <c r="B125" s="35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49"/>
      <c r="AC125" s="49"/>
      <c r="AD125" s="49"/>
      <c r="AE125" s="49"/>
      <c r="AF125" s="49"/>
      <c r="AG125" s="49"/>
    </row>
    <row r="126" spans="1:33" s="37" customFormat="1" ht="13.5">
      <c r="A126" s="26"/>
      <c r="B126" s="35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49"/>
      <c r="AC126" s="49"/>
      <c r="AD126" s="49"/>
      <c r="AE126" s="49"/>
      <c r="AF126" s="49"/>
      <c r="AG126" s="49"/>
    </row>
    <row r="127" spans="1:33" s="37" customFormat="1" ht="13.5">
      <c r="A127" s="26"/>
      <c r="B127" s="35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49"/>
      <c r="AC127" s="49"/>
      <c r="AD127" s="49"/>
      <c r="AE127" s="49"/>
      <c r="AF127" s="49"/>
      <c r="AG127" s="49"/>
    </row>
    <row r="128" spans="1:33" s="37" customFormat="1" ht="13.5">
      <c r="A128" s="26"/>
      <c r="B128" s="35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49"/>
      <c r="AC128" s="49"/>
      <c r="AD128" s="49"/>
      <c r="AE128" s="49"/>
      <c r="AF128" s="49"/>
      <c r="AG128" s="49"/>
    </row>
    <row r="129" spans="1:33" s="37" customFormat="1" ht="13.5">
      <c r="A129" s="26"/>
      <c r="B129" s="35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49"/>
      <c r="AG129" s="49"/>
    </row>
    <row r="130" spans="1:33" s="37" customFormat="1" ht="13.5">
      <c r="A130" s="26"/>
      <c r="B130" s="35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49"/>
      <c r="AG130" s="49"/>
    </row>
    <row r="131" spans="1:33" s="37" customFormat="1" ht="13.5">
      <c r="A131" s="26"/>
      <c r="B131" s="35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49"/>
      <c r="AG131" s="49"/>
    </row>
    <row r="132" spans="1:33" s="37" customFormat="1" ht="13.5">
      <c r="A132" s="26"/>
      <c r="B132" s="35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49"/>
      <c r="AG132" s="49"/>
    </row>
    <row r="133" spans="1:33" s="37" customFormat="1" ht="13.5">
      <c r="A133" s="26"/>
      <c r="B133" s="35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49"/>
      <c r="AG133" s="49"/>
    </row>
    <row r="134" spans="1:33" s="37" customFormat="1" ht="13.5">
      <c r="A134" s="26"/>
      <c r="B134" s="35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49"/>
      <c r="AG134" s="49"/>
    </row>
    <row r="135" spans="1:33" s="37" customFormat="1" ht="13.5">
      <c r="A135" s="26"/>
      <c r="B135" s="35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49"/>
      <c r="AG135" s="49"/>
    </row>
    <row r="136" spans="1:33" s="37" customFormat="1" ht="13.5">
      <c r="A136" s="26"/>
      <c r="B136" s="35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49"/>
      <c r="AG136" s="49"/>
    </row>
    <row r="137" spans="1:33" s="37" customFormat="1" ht="13.5">
      <c r="A137" s="26"/>
      <c r="B137" s="35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49"/>
      <c r="AG137" s="49"/>
    </row>
    <row r="138" spans="1:33" s="37" customFormat="1" ht="13.5">
      <c r="A138" s="26"/>
      <c r="B138" s="35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49"/>
      <c r="AG138" s="49"/>
    </row>
    <row r="139" spans="1:33" s="37" customFormat="1" ht="13.5">
      <c r="A139" s="26"/>
      <c r="B139" s="35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49"/>
      <c r="AG139" s="49"/>
    </row>
    <row r="140" spans="1:33" s="37" customFormat="1" ht="13.5">
      <c r="A140" s="26"/>
      <c r="B140" s="35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49"/>
      <c r="AG140" s="49"/>
    </row>
    <row r="141" spans="1:33" s="37" customFormat="1" ht="13.5">
      <c r="A141" s="26"/>
      <c r="B141" s="35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49"/>
      <c r="AG141" s="49"/>
    </row>
    <row r="142" spans="1:33" s="37" customFormat="1" ht="13.5">
      <c r="A142" s="26"/>
      <c r="B142" s="35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49"/>
      <c r="AG142" s="49"/>
    </row>
    <row r="143" spans="1:33" s="37" customFormat="1" ht="13.5">
      <c r="A143" s="26"/>
      <c r="B143" s="35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49"/>
      <c r="AG143" s="49"/>
    </row>
    <row r="144" spans="1:33" s="37" customFormat="1" ht="13.5">
      <c r="A144" s="26"/>
      <c r="B144" s="35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49"/>
      <c r="AG144" s="49"/>
    </row>
    <row r="145" spans="1:33" s="37" customFormat="1" ht="13.5">
      <c r="A145" s="26"/>
      <c r="B145" s="35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49"/>
      <c r="AG145" s="49"/>
    </row>
    <row r="146" spans="1:33" s="37" customFormat="1" ht="13.5">
      <c r="A146" s="26"/>
      <c r="B146" s="3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49"/>
      <c r="AG146" s="49"/>
    </row>
    <row r="147" spans="1:33" s="37" customFormat="1" ht="13.5">
      <c r="A147" s="26"/>
      <c r="B147" s="35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49"/>
      <c r="AG147" s="49"/>
    </row>
    <row r="148" spans="1:33" s="37" customFormat="1" ht="13.5">
      <c r="A148" s="26"/>
      <c r="B148" s="35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49"/>
      <c r="AG148" s="49"/>
    </row>
    <row r="149" spans="1:33" s="37" customFormat="1" ht="13.5">
      <c r="A149" s="26"/>
      <c r="B149" s="35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49"/>
      <c r="AG149" s="49"/>
    </row>
    <row r="150" spans="3:33" ht="13.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2"/>
      <c r="AC150" s="22"/>
      <c r="AD150" s="22"/>
      <c r="AE150" s="22"/>
      <c r="AF150" s="22"/>
      <c r="AG150" s="22"/>
    </row>
    <row r="151" spans="3:33" ht="13.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2"/>
      <c r="AC151" s="22"/>
      <c r="AD151" s="22"/>
      <c r="AE151" s="22"/>
      <c r="AF151" s="22"/>
      <c r="AG151" s="22"/>
    </row>
    <row r="152" spans="3:33" ht="13.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2"/>
      <c r="AC152" s="22"/>
      <c r="AD152" s="22"/>
      <c r="AE152" s="22"/>
      <c r="AF152" s="22"/>
      <c r="AG152" s="22"/>
    </row>
    <row r="153" spans="3:33" ht="13.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2"/>
      <c r="AC153" s="22"/>
      <c r="AD153" s="22"/>
      <c r="AE153" s="22"/>
      <c r="AF153" s="22"/>
      <c r="AG153" s="22"/>
    </row>
    <row r="154" spans="3:33" ht="13.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2"/>
      <c r="AC154" s="22"/>
      <c r="AD154" s="22"/>
      <c r="AE154" s="22"/>
      <c r="AF154" s="22"/>
      <c r="AG154" s="22"/>
    </row>
    <row r="155" spans="3:33" ht="13.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2"/>
      <c r="AC155" s="22"/>
      <c r="AD155" s="22"/>
      <c r="AE155" s="22"/>
      <c r="AF155" s="22"/>
      <c r="AG155" s="22"/>
    </row>
    <row r="156" spans="3:33" ht="13.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2"/>
      <c r="AC156" s="22"/>
      <c r="AD156" s="22"/>
      <c r="AE156" s="22"/>
      <c r="AF156" s="22"/>
      <c r="AG156" s="22"/>
    </row>
    <row r="157" spans="3:33" ht="13.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2"/>
      <c r="AC157" s="22"/>
      <c r="AD157" s="22"/>
      <c r="AE157" s="22"/>
      <c r="AF157" s="22"/>
      <c r="AG157" s="22"/>
    </row>
    <row r="158" spans="3:33" ht="13.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2"/>
      <c r="AC158" s="22"/>
      <c r="AD158" s="22"/>
      <c r="AE158" s="22"/>
      <c r="AF158" s="22"/>
      <c r="AG158" s="22"/>
    </row>
    <row r="159" spans="3:33" ht="13.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2"/>
      <c r="AC159" s="22"/>
      <c r="AD159" s="22"/>
      <c r="AE159" s="22"/>
      <c r="AF159" s="22"/>
      <c r="AG159" s="22"/>
    </row>
    <row r="160" spans="3:33" ht="13.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2"/>
      <c r="AC160" s="22"/>
      <c r="AD160" s="22"/>
      <c r="AE160" s="22"/>
      <c r="AF160" s="22"/>
      <c r="AG160" s="22"/>
    </row>
    <row r="161" spans="3:33" ht="13.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2"/>
      <c r="AC161" s="22"/>
      <c r="AD161" s="22"/>
      <c r="AE161" s="22"/>
      <c r="AF161" s="22"/>
      <c r="AG161" s="22"/>
    </row>
    <row r="162" spans="3:33" ht="13.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2"/>
      <c r="AC162" s="22"/>
      <c r="AD162" s="22"/>
      <c r="AE162" s="22"/>
      <c r="AF162" s="22"/>
      <c r="AG162" s="22"/>
    </row>
    <row r="163" spans="3:33" ht="13.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2"/>
      <c r="AC163" s="22"/>
      <c r="AD163" s="22"/>
      <c r="AE163" s="22"/>
      <c r="AF163" s="22"/>
      <c r="AG163" s="22"/>
    </row>
    <row r="164" spans="3:33" ht="13.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2"/>
      <c r="AC164" s="22"/>
      <c r="AD164" s="22"/>
      <c r="AE164" s="22"/>
      <c r="AF164" s="22"/>
      <c r="AG164" s="22"/>
    </row>
    <row r="165" spans="3:33" ht="13.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2"/>
      <c r="AD165" s="22"/>
      <c r="AE165" s="22"/>
      <c r="AF165" s="22"/>
      <c r="AG165" s="22"/>
    </row>
    <row r="166" spans="3:33" ht="13.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2"/>
      <c r="AC166" s="22"/>
      <c r="AD166" s="22"/>
      <c r="AE166" s="22"/>
      <c r="AF166" s="22"/>
      <c r="AG166" s="22"/>
    </row>
    <row r="167" spans="3:33" ht="13.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2"/>
      <c r="AC167" s="22"/>
      <c r="AD167" s="22"/>
      <c r="AE167" s="22"/>
      <c r="AF167" s="22"/>
      <c r="AG167" s="22"/>
    </row>
    <row r="168" spans="3:33" ht="13.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2"/>
      <c r="AC168" s="22"/>
      <c r="AD168" s="22"/>
      <c r="AE168" s="22"/>
      <c r="AF168" s="22"/>
      <c r="AG168" s="22"/>
    </row>
    <row r="169" spans="3:33" ht="13.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2"/>
      <c r="AC169" s="22"/>
      <c r="AD169" s="22"/>
      <c r="AE169" s="22"/>
      <c r="AF169" s="22"/>
      <c r="AG169" s="22"/>
    </row>
    <row r="170" spans="3:33" ht="13.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2"/>
      <c r="AC170" s="22"/>
      <c r="AD170" s="22"/>
      <c r="AE170" s="22"/>
      <c r="AF170" s="22"/>
      <c r="AG170" s="22"/>
    </row>
    <row r="171" spans="10:27" ht="13.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0:27" ht="13.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0:27" ht="13.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0:27" ht="13.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0:27" ht="13.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0:27" ht="13.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0:27" ht="13.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0:27" ht="13.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0:27" ht="13.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0:27" ht="13.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0:27" ht="13.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0:27" ht="13.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3.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3.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3.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3.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3.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3.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3.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3.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3.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3.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3.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3.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3.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3.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3.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3.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3.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3.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3.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3.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3.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3.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3.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3.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3.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3.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3.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3.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3.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3.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3.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3.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3.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3.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3.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3.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3.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3.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3.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3.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3.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3.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3.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3.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3.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3.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3.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3.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3.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3.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3.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3.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3.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3.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3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3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3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3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3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3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3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3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3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3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3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3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3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3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3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3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3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3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3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3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3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3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3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3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3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3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3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3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3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3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3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3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3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3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3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3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3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3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 ht="13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 ht="13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 ht="13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 ht="13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 ht="13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 ht="13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 ht="13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 ht="13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 ht="13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0:27" ht="13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0:27" ht="13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0:27" ht="13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0:27" ht="13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0:27" ht="13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0:27" ht="13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0:27" ht="13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0:27" ht="13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0:27" ht="13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0:27" ht="13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0:27" ht="13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0:27" ht="13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0:27" ht="13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0:27" ht="13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0:27" ht="13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0:27" ht="13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0:27" ht="13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0:27" ht="13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0:27" ht="13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0:27" ht="13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0:27" ht="13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0:27" ht="13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0:27" ht="13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0:27" ht="13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0:27" ht="13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0:27" ht="13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0:27" ht="13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0:27" ht="13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0:27" ht="13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0:27" ht="13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0:27" ht="13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0:27" ht="13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0:27" ht="13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</sheetData>
  <sheetProtection/>
  <mergeCells count="145">
    <mergeCell ref="J53:J54"/>
    <mergeCell ref="T53:T54"/>
    <mergeCell ref="U53:U54"/>
    <mergeCell ref="V53:V54"/>
    <mergeCell ref="W53:W54"/>
    <mergeCell ref="X53:X54"/>
    <mergeCell ref="Q53:Q54"/>
    <mergeCell ref="R53:R54"/>
    <mergeCell ref="S53:S54"/>
    <mergeCell ref="Z53:Z54"/>
    <mergeCell ref="AA53:AA54"/>
    <mergeCell ref="A91:A92"/>
    <mergeCell ref="Y53:Y54"/>
    <mergeCell ref="K53:K54"/>
    <mergeCell ref="L53:L54"/>
    <mergeCell ref="M53:M54"/>
    <mergeCell ref="N53:N54"/>
    <mergeCell ref="O53:O54"/>
    <mergeCell ref="P53:P54"/>
    <mergeCell ref="A3:M3"/>
    <mergeCell ref="C13:M13"/>
    <mergeCell ref="C10:M10"/>
    <mergeCell ref="A19:B19"/>
    <mergeCell ref="M26:M27"/>
    <mergeCell ref="E24:E27"/>
    <mergeCell ref="A9:B9"/>
    <mergeCell ref="M25:O25"/>
    <mergeCell ref="A17:B17"/>
    <mergeCell ref="C17:M17"/>
    <mergeCell ref="C8:M8"/>
    <mergeCell ref="V9:W9"/>
    <mergeCell ref="V10:W10"/>
    <mergeCell ref="V13:W13"/>
    <mergeCell ref="O9:U9"/>
    <mergeCell ref="O10:U10"/>
    <mergeCell ref="O13:U13"/>
    <mergeCell ref="C9:M9"/>
    <mergeCell ref="F24:G24"/>
    <mergeCell ref="G25:G27"/>
    <mergeCell ref="Y25:AA25"/>
    <mergeCell ref="L26:L27"/>
    <mergeCell ref="P24:U24"/>
    <mergeCell ref="V24:AA24"/>
    <mergeCell ref="V25:X25"/>
    <mergeCell ref="S25:U25"/>
    <mergeCell ref="A10:B10"/>
    <mergeCell ref="AA26:AA27"/>
    <mergeCell ref="Y26:Y27"/>
    <mergeCell ref="J26:J27"/>
    <mergeCell ref="S26:S27"/>
    <mergeCell ref="V26:V27"/>
    <mergeCell ref="O26:O27"/>
    <mergeCell ref="O14:U14"/>
    <mergeCell ref="V14:W14"/>
    <mergeCell ref="C23:AA23"/>
    <mergeCell ref="A76:B76"/>
    <mergeCell ref="I24:I27"/>
    <mergeCell ref="P25:R25"/>
    <mergeCell ref="C24:C27"/>
    <mergeCell ref="F53:F54"/>
    <mergeCell ref="G53:G54"/>
    <mergeCell ref="A53:B54"/>
    <mergeCell ref="A32:E32"/>
    <mergeCell ref="J25:L25"/>
    <mergeCell ref="J24:O24"/>
    <mergeCell ref="A99:E99"/>
    <mergeCell ref="A52:E52"/>
    <mergeCell ref="H24:H27"/>
    <mergeCell ref="A24:A27"/>
    <mergeCell ref="B24:B27"/>
    <mergeCell ref="D24:D27"/>
    <mergeCell ref="A28:E28"/>
    <mergeCell ref="A66:B66"/>
    <mergeCell ref="A86:E86"/>
    <mergeCell ref="A94:A95"/>
    <mergeCell ref="C53:C54"/>
    <mergeCell ref="D53:D54"/>
    <mergeCell ref="P26:P27"/>
    <mergeCell ref="R26:R27"/>
    <mergeCell ref="U26:U27"/>
    <mergeCell ref="X26:X27"/>
    <mergeCell ref="H53:H54"/>
    <mergeCell ref="A34:E34"/>
    <mergeCell ref="F25:F27"/>
    <mergeCell ref="E53:E54"/>
    <mergeCell ref="A1:AA1"/>
    <mergeCell ref="A6:B6"/>
    <mergeCell ref="A7:B7"/>
    <mergeCell ref="A8:B8"/>
    <mergeCell ref="C6:M6"/>
    <mergeCell ref="C7:M7"/>
    <mergeCell ref="A4:B4"/>
    <mergeCell ref="C4:M4"/>
    <mergeCell ref="A5:B5"/>
    <mergeCell ref="C5:M5"/>
    <mergeCell ref="A20:B20"/>
    <mergeCell ref="A21:B21"/>
    <mergeCell ref="A103:E103"/>
    <mergeCell ref="A104:B104"/>
    <mergeCell ref="F104:I104"/>
    <mergeCell ref="J104:K104"/>
    <mergeCell ref="A22:B22"/>
    <mergeCell ref="I53:I54"/>
    <mergeCell ref="A89:E89"/>
    <mergeCell ref="A96:E96"/>
    <mergeCell ref="S100:T100"/>
    <mergeCell ref="A11:B11"/>
    <mergeCell ref="A12:B12"/>
    <mergeCell ref="A15:B15"/>
    <mergeCell ref="C15:M15"/>
    <mergeCell ref="C14:M14"/>
    <mergeCell ref="C11:M11"/>
    <mergeCell ref="C12:M12"/>
    <mergeCell ref="A13:B13"/>
    <mergeCell ref="A14:B14"/>
    <mergeCell ref="J102:K102"/>
    <mergeCell ref="M102:N102"/>
    <mergeCell ref="P102:Q102"/>
    <mergeCell ref="S102:T102"/>
    <mergeCell ref="AB102:AC102"/>
    <mergeCell ref="A100:B100"/>
    <mergeCell ref="F100:I100"/>
    <mergeCell ref="J100:K100"/>
    <mergeCell ref="M100:N100"/>
    <mergeCell ref="P100:Q100"/>
    <mergeCell ref="M104:N104"/>
    <mergeCell ref="P104:Q104"/>
    <mergeCell ref="S104:T104"/>
    <mergeCell ref="AB104:AC104"/>
    <mergeCell ref="A16:B16"/>
    <mergeCell ref="C16:M16"/>
    <mergeCell ref="AB100:AC100"/>
    <mergeCell ref="A101:E101"/>
    <mergeCell ref="A102:B102"/>
    <mergeCell ref="F102:I102"/>
    <mergeCell ref="Y106:Z106"/>
    <mergeCell ref="B107:Z107"/>
    <mergeCell ref="B108:Z108"/>
    <mergeCell ref="B109:Z109"/>
    <mergeCell ref="V100:W100"/>
    <mergeCell ref="Y100:Z100"/>
    <mergeCell ref="V102:W102"/>
    <mergeCell ref="Y102:Z102"/>
    <mergeCell ref="V104:W104"/>
    <mergeCell ref="Y104:Z10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0" r:id="rId1"/>
  <rowBreaks count="1" manualBreakCount="1">
    <brk id="6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Dominika Ruszkiewicz</cp:lastModifiedBy>
  <cp:lastPrinted>2020-03-26T15:19:18Z</cp:lastPrinted>
  <dcterms:created xsi:type="dcterms:W3CDTF">2009-06-11T13:56:30Z</dcterms:created>
  <dcterms:modified xsi:type="dcterms:W3CDTF">2024-03-25T20:09:46Z</dcterms:modified>
  <cp:category/>
  <cp:version/>
  <cp:contentType/>
  <cp:contentStatus/>
</cp:coreProperties>
</file>