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'HRP'!$A$1:$U$91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<sst xmlns="http://schemas.openxmlformats.org/spreadsheetml/2006/main" count="309" uniqueCount="133">
  <si>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</si>
  <si>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</si>
  <si>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</si>
  <si>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</si>
  <si>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</si>
  <si>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</si>
  <si>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</si>
  <si>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</si>
  <si>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</si>
  <si>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</si>
  <si>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</si>
  <si>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</si>
  <si>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</si>
  <si>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</si>
  <si>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</si>
  <si>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</si>
  <si>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</si>
  <si>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</si>
  <si>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</si>
  <si>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</si>
  <si>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</si>
  <si>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</si>
  <si>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</si>
  <si>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</si>
  <si>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</si>
  <si>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</si>
  <si>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</si>
  <si>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</si>
  <si>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</si>
  <si>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</si>
  <si>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</si>
  <si>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</si>
  <si>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Antropologia kulturowa</t>
  </si>
  <si>
    <t>Dzieje myśli chrześcijańskiej</t>
  </si>
  <si>
    <t>O</t>
  </si>
  <si>
    <t>W</t>
  </si>
  <si>
    <t>Seminarium dyplomowe magisterskie</t>
  </si>
  <si>
    <t>Z</t>
  </si>
  <si>
    <t>S</t>
  </si>
  <si>
    <t>III. MODUŁ KIERUNKOWY</t>
  </si>
  <si>
    <t>Językowe dziedzictwo europejskie</t>
  </si>
  <si>
    <t>K</t>
  </si>
  <si>
    <t>P</t>
  </si>
  <si>
    <t xml:space="preserve">Wydział: </t>
  </si>
  <si>
    <t>Instytut:</t>
  </si>
  <si>
    <t xml:space="preserve">Kierunek: </t>
  </si>
  <si>
    <t>Filologia angielska</t>
  </si>
  <si>
    <t xml:space="preserve">Profil kształcenia: </t>
  </si>
  <si>
    <t>praktyczny</t>
  </si>
  <si>
    <t xml:space="preserve">Forma studiów: </t>
  </si>
  <si>
    <t>stacjonarne</t>
  </si>
  <si>
    <t xml:space="preserve">Poziom kształcenia: </t>
  </si>
  <si>
    <t>II stopnia</t>
  </si>
  <si>
    <t xml:space="preserve">Liczba punktów ECTS: </t>
  </si>
  <si>
    <t>Łącznie w programie przy realizacji modułu do wyboru nr 1</t>
  </si>
  <si>
    <t>Łącznie w programie przy realizacji modułu do wyboru nr 2</t>
  </si>
  <si>
    <t>Łącznie w programie przy realizacji modułu do wyboru nr 3</t>
  </si>
  <si>
    <t>Psychologia biznesu</t>
  </si>
  <si>
    <t xml:space="preserve">Specyfika pracy w dziale personalnym </t>
  </si>
  <si>
    <t>Komunikacja międzykulturowa w biznesie</t>
  </si>
  <si>
    <t>Komunikacja dwujęzyczna z elementami przekładu 1 (j.pl.-j.ang.)</t>
  </si>
  <si>
    <t>Praktyka przekładu ustnego w biznesie</t>
  </si>
  <si>
    <t>Geopolityka niemieckiego obszaru językowego</t>
  </si>
  <si>
    <t>F</t>
  </si>
  <si>
    <t>Ć</t>
  </si>
  <si>
    <t>Komunikacja dwujęzyczna z elementami przekładu 2 (j.pl.-j.hiszp.)</t>
  </si>
  <si>
    <t>Geopolityka hiszpańskiego obszaru językowego</t>
  </si>
  <si>
    <t>Głos jako narzędzie pracy nauczyciela</t>
  </si>
  <si>
    <t>V. MODUŁ DO WYBORU 2: KOMUNIKACJA W BIZNESIE Z J. ANG. I J. NIEM.</t>
  </si>
  <si>
    <t>VI. MODUŁ DO WYBORU 3: KOMUNIKACJA W BIZNESIE Z J. ANG. I J. HISZP.</t>
  </si>
  <si>
    <t>Komunikacja dwujęzyczna z elementami przekładu 2 (j.pl.-j.niem.)</t>
  </si>
  <si>
    <t>Komunikacja dwujęzyczna z elementami przekładu 3 (j.ang.-j.niem.)</t>
  </si>
  <si>
    <t>Komunikacja dwujęzyczna z elementami przekładu 3 (j.ang.-j.hiszp.)</t>
  </si>
  <si>
    <t>Pedeutologia</t>
  </si>
  <si>
    <t>Psychologia społeczna</t>
  </si>
  <si>
    <t>HARMONOGRAM REALIZACJI PROGRAMU STUDIÓW</t>
  </si>
  <si>
    <t>Wydział Pedagogiczny</t>
  </si>
  <si>
    <t>Instytut Neofilologii</t>
  </si>
  <si>
    <t>Biznes i komunikacja językowa 1</t>
  </si>
  <si>
    <t>Biznes i komunikacja językowa 2</t>
  </si>
  <si>
    <t>Konwersacje realioznawcze z obszaru niemieckojęzycznego</t>
  </si>
  <si>
    <t xml:space="preserve">Konwersatorium z zakresu treści specjalizacyjnych </t>
  </si>
  <si>
    <t>Konwersacje realioznawcze z obszaru hiszpańskojęzycznego</t>
  </si>
  <si>
    <t>Liczba godzin kontaktowych (bez praktyk) - moduł 1</t>
  </si>
  <si>
    <t>Liczba godzin kontaktowych (bez praktyk) - moduły 2&amp;3</t>
  </si>
  <si>
    <t>Liczba godzin kontaktowych (bez praktyk) - moduł 4</t>
  </si>
  <si>
    <t>Liczba godzin kontaktowych z praktykami - moduł 1</t>
  </si>
  <si>
    <t>Liczba godzin kontaktowych z praktykami - moduły 2&amp;3</t>
  </si>
  <si>
    <t>Liczba godzin kontaktowych z praktykami - moduł 4</t>
  </si>
  <si>
    <t>31h</t>
  </si>
  <si>
    <t>28n</t>
  </si>
  <si>
    <t>31n</t>
  </si>
  <si>
    <t>BHWPiK (kurs e-learning)</t>
  </si>
  <si>
    <r>
      <t xml:space="preserve">PNJA: </t>
    </r>
    <r>
      <rPr>
        <i/>
        <sz val="10"/>
        <rFont val="Cambria"/>
        <family val="1"/>
      </rPr>
      <t xml:space="preserve">Praktyczna Nauka Języka Angielskiego / </t>
    </r>
    <r>
      <rPr>
        <b/>
        <i/>
        <sz val="10"/>
        <rFont val="Cambria"/>
        <family val="1"/>
      </rPr>
      <t>PNJO:</t>
    </r>
    <r>
      <rPr>
        <i/>
        <sz val="10"/>
        <rFont val="Cambria"/>
        <family val="1"/>
      </rPr>
      <t xml:space="preserve"> Praktyczna Nauka Języka Obcego</t>
    </r>
  </si>
  <si>
    <t>Specyfika pracy w dziale personalnym /j. ang./</t>
  </si>
  <si>
    <t>Komunikacja międzykulturowa w biznesie /j. ang./</t>
  </si>
  <si>
    <t>Literackie dziedzictwo europejskie /j. ang./</t>
  </si>
  <si>
    <t>Kulturowe dziedzictwo europejskie /j. ang./</t>
  </si>
  <si>
    <t>Wybrane zagadnienia z języka angielskiego /j. ang./</t>
  </si>
  <si>
    <t>Wybrane zagadnienia z cywilizacji krajów angielskiego obszaru językowego /j. ang./</t>
  </si>
  <si>
    <t>PNJA: Advanced Language Practice /j. ang./</t>
  </si>
  <si>
    <t>PNJA: Proficiency Language Practice /j. ang./</t>
  </si>
  <si>
    <t>PNJA: Academic Reading and Writing /j. ang./</t>
  </si>
  <si>
    <t>Psychologia wychowawcza /j. ang./</t>
  </si>
  <si>
    <t>Wybrane zagadnienia z psychologii /j. ang./</t>
  </si>
  <si>
    <t>Pedagogika ogólna /j. ang./</t>
  </si>
  <si>
    <t>Biznes i komunikacja językowa 1 /j. ang./</t>
  </si>
  <si>
    <t>Forma zal.</t>
  </si>
  <si>
    <t>PNJO: język obcy nowożytny</t>
  </si>
  <si>
    <t>VII. MODUŁY UZUPEŁNIAJĄCE</t>
  </si>
  <si>
    <t>VIII. MODUŁ PRAKTYKA ZAWODOWA</t>
  </si>
  <si>
    <t>IX. MODUŁ PRZEDMIOTY BEZ PUNKTÓW ECTS</t>
  </si>
  <si>
    <t>25n</t>
  </si>
  <si>
    <t>27n</t>
  </si>
  <si>
    <t>30n</t>
  </si>
  <si>
    <t>25h</t>
  </si>
  <si>
    <t>27h</t>
  </si>
  <si>
    <t>30h</t>
  </si>
  <si>
    <t>VII.</t>
  </si>
  <si>
    <t xml:space="preserve">Teorie przekładu </t>
  </si>
  <si>
    <t>Warsztat tłumacza</t>
  </si>
  <si>
    <t xml:space="preserve">Język polski dla tłumaczy </t>
  </si>
  <si>
    <t xml:space="preserve">Język angielski dla tłumaczy </t>
  </si>
  <si>
    <t>MODUŁ DO WYBORU 4: PRZEKŁAD TEKSTÓW Z DZIEDZIN HUMANISTYCZNYCH</t>
  </si>
  <si>
    <t>Praktyka zawodowa dla modułów 2, 3, 4. Komunikacja w biznesie z j. ang. i j. niem./j. hiszp., Przekład tekstów z dziedzin humanistycznych</t>
  </si>
  <si>
    <t>Łącznie w programie przy realizacji modułu do wyboru nr 4</t>
  </si>
  <si>
    <t>SUMY:</t>
  </si>
  <si>
    <t>Wybrane zagadnienia z kultury i literatury anglojęzycznej /j. ang./</t>
  </si>
  <si>
    <t>Projekt przekładowy</t>
  </si>
  <si>
    <t>IV. MODUŁ DO WYBORU 1: NAUCZANIE J. ANGIELSKIEGO</t>
  </si>
  <si>
    <t>Praktyka zawodowa dla modułu 1. Nauczanie j. ang.</t>
  </si>
  <si>
    <t>Dydaktyka języka angielskiego</t>
  </si>
  <si>
    <r>
      <t xml:space="preserve">Obowiązuje studentów rozpoczynających studia od roku akademickiego: </t>
    </r>
    <r>
      <rPr>
        <b/>
        <i/>
        <sz val="11.5"/>
        <color indexed="60"/>
        <rFont val="Cambria"/>
        <family val="1"/>
      </rPr>
      <t>2023/2024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</si>
</sst>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sz val="11"/>
      <name val="Calibri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b/>
      <i/>
      <sz val="11.5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1.5"/>
      <name val="Cambria"/>
      <family val="1"/>
    </font>
    <font>
      <b/>
      <sz val="11"/>
      <color indexed="36"/>
      <name val="Cambria"/>
      <family val="1"/>
    </font>
    <font>
      <b/>
      <i/>
      <sz val="11.5"/>
      <color indexed="8"/>
      <name val="Cambria"/>
      <family val="1"/>
    </font>
    <font>
      <b/>
      <i/>
      <sz val="11"/>
      <color indexed="10"/>
      <name val="Cambria"/>
      <family val="1"/>
    </font>
    <font>
      <b/>
      <sz val="10"/>
      <name val="Cambria"/>
      <family val="1"/>
    </font>
    <font>
      <b/>
      <i/>
      <sz val="11.5"/>
      <color indexed="36"/>
      <name val="Cambria"/>
      <family val="1"/>
    </font>
    <font>
      <b/>
      <sz val="12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7" tint="-0.24997000396251678"/>
      <name val="Cambria"/>
      <family val="1"/>
    </font>
    <font>
      <b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sz val="11"/>
      <color rgb="FF7030A0"/>
      <name val="Cambria"/>
      <family val="1"/>
    </font>
    <font>
      <b/>
      <i/>
      <sz val="11.5"/>
      <color rgb="FF7030A0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62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34" fillId="33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62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 applyProtection="1">
      <alignment wrapText="1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2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left"/>
    </xf>
    <xf numFmtId="0" fontId="33" fillId="33" borderId="0" xfId="0" applyFont="1" applyFill="1" applyBorder="1" applyAlignment="1" applyProtection="1">
      <alignment/>
      <protection hidden="1"/>
    </xf>
    <xf numFmtId="0" fontId="3" fillId="0" borderId="26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5" fillId="37" borderId="14" xfId="0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0" fontId="36" fillId="37" borderId="16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vertical="center"/>
    </xf>
    <xf numFmtId="0" fontId="35" fillId="38" borderId="12" xfId="0" applyFont="1" applyFill="1" applyBorder="1" applyAlignment="1" applyProtection="1">
      <alignment horizontal="center" vertical="center"/>
      <protection locked="0"/>
    </xf>
    <xf numFmtId="0" fontId="35" fillId="37" borderId="12" xfId="0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35" fillId="37" borderId="11" xfId="0" applyFont="1" applyFill="1" applyBorder="1" applyAlignment="1">
      <alignment horizontal="center" vertical="center"/>
    </xf>
    <xf numFmtId="0" fontId="35" fillId="37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0" fillId="39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5" fillId="37" borderId="26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26" fillId="34" borderId="35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5" fillId="38" borderId="13" xfId="0" applyFont="1" applyFill="1" applyBorder="1" applyAlignment="1">
      <alignment horizontal="center" vertical="center"/>
    </xf>
    <xf numFmtId="0" fontId="35" fillId="38" borderId="14" xfId="0" applyFont="1" applyFill="1" applyBorder="1" applyAlignment="1">
      <alignment horizontal="center" vertical="center"/>
    </xf>
    <xf numFmtId="0" fontId="35" fillId="38" borderId="11" xfId="0" applyFont="1" applyFill="1" applyBorder="1" applyAlignment="1">
      <alignment horizontal="center" vertical="center"/>
    </xf>
    <xf numFmtId="0" fontId="35" fillId="38" borderId="14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35" fillId="38" borderId="13" xfId="0" applyFont="1" applyFill="1" applyBorder="1" applyAlignment="1">
      <alignment horizontal="center"/>
    </xf>
    <xf numFmtId="0" fontId="35" fillId="38" borderId="26" xfId="0" applyFont="1" applyFill="1" applyBorder="1" applyAlignment="1">
      <alignment horizontal="center"/>
    </xf>
    <xf numFmtId="0" fontId="35" fillId="38" borderId="11" xfId="0" applyFont="1" applyFill="1" applyBorder="1" applyAlignment="1" applyProtection="1">
      <alignment horizontal="center" vertical="center"/>
      <protection locked="0"/>
    </xf>
    <xf numFmtId="0" fontId="35" fillId="38" borderId="14" xfId="0" applyFont="1" applyFill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35" fillId="38" borderId="26" xfId="0" applyFont="1" applyFill="1" applyBorder="1" applyAlignment="1" applyProtection="1">
      <alignment horizontal="center" vertical="center"/>
      <protection locked="0"/>
    </xf>
    <xf numFmtId="0" fontId="35" fillId="38" borderId="13" xfId="0" applyFont="1" applyFill="1" applyBorder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26" fillId="39" borderId="37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5" fillId="38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7" fillId="33" borderId="17" xfId="0" applyFont="1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26" fillId="0" borderId="36" xfId="0" applyFont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26" fillId="34" borderId="35" xfId="0" applyFont="1" applyFill="1" applyBorder="1" applyAlignment="1">
      <alignment vertical="center"/>
    </xf>
    <xf numFmtId="0" fontId="30" fillId="36" borderId="3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30" fillId="39" borderId="42" xfId="0" applyFont="1" applyFill="1" applyBorder="1" applyAlignment="1">
      <alignment horizontal="center" vertical="center"/>
    </xf>
    <xf numFmtId="0" fontId="30" fillId="39" borderId="43" xfId="0" applyFont="1" applyFill="1" applyBorder="1" applyAlignment="1">
      <alignment horizontal="center" vertical="center"/>
    </xf>
    <xf numFmtId="0" fontId="30" fillId="36" borderId="42" xfId="0" applyFont="1" applyFill="1" applyBorder="1" applyAlignment="1">
      <alignment horizontal="center" vertical="center"/>
    </xf>
    <xf numFmtId="0" fontId="66" fillId="36" borderId="44" xfId="0" applyFont="1" applyFill="1" applyBorder="1" applyAlignment="1">
      <alignment horizontal="center" vertical="center"/>
    </xf>
    <xf numFmtId="0" fontId="62" fillId="0" borderId="45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0" fontId="66" fillId="36" borderId="27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62" fillId="8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2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0" fontId="35" fillId="37" borderId="16" xfId="0" applyFont="1" applyFill="1" applyBorder="1" applyAlignment="1">
      <alignment/>
    </xf>
    <xf numFmtId="0" fontId="35" fillId="37" borderId="28" xfId="0" applyFont="1" applyFill="1" applyBorder="1" applyAlignment="1">
      <alignment horizontal="center"/>
    </xf>
    <xf numFmtId="0" fontId="35" fillId="37" borderId="26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/>
    </xf>
    <xf numFmtId="0" fontId="35" fillId="37" borderId="14" xfId="0" applyFont="1" applyFill="1" applyBorder="1" applyAlignment="1">
      <alignment horizontal="center"/>
    </xf>
    <xf numFmtId="0" fontId="35" fillId="37" borderId="11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62" fillId="40" borderId="12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35" fillId="37" borderId="14" xfId="0" applyFont="1" applyFill="1" applyBorder="1" applyAlignment="1">
      <alignment horizontal="left" vertical="center"/>
    </xf>
    <xf numFmtId="0" fontId="35" fillId="37" borderId="16" xfId="0" applyFont="1" applyFill="1" applyBorder="1" applyAlignment="1">
      <alignment horizontal="left" vertical="center"/>
    </xf>
    <xf numFmtId="0" fontId="35" fillId="37" borderId="28" xfId="0" applyFont="1" applyFill="1" applyBorder="1" applyAlignment="1">
      <alignment horizontal="left" vertical="center"/>
    </xf>
    <xf numFmtId="0" fontId="67" fillId="41" borderId="0" xfId="0" applyFont="1" applyFill="1" applyBorder="1" applyAlignment="1">
      <alignment horizontal="center" vertical="center"/>
    </xf>
    <xf numFmtId="0" fontId="32" fillId="42" borderId="36" xfId="0" applyFont="1" applyFill="1" applyBorder="1" applyAlignment="1">
      <alignment horizontal="center" vertical="center"/>
    </xf>
    <xf numFmtId="0" fontId="32" fillId="42" borderId="40" xfId="0" applyFont="1" applyFill="1" applyBorder="1" applyAlignment="1">
      <alignment horizontal="center" vertical="center"/>
    </xf>
    <xf numFmtId="0" fontId="32" fillId="42" borderId="4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5" fillId="38" borderId="14" xfId="0" applyFont="1" applyFill="1" applyBorder="1" applyAlignment="1">
      <alignment horizontal="left" vertical="center"/>
    </xf>
    <xf numFmtId="0" fontId="35" fillId="38" borderId="16" xfId="0" applyFont="1" applyFill="1" applyBorder="1" applyAlignment="1">
      <alignment horizontal="left" vertical="center"/>
    </xf>
    <xf numFmtId="0" fontId="32" fillId="0" borderId="1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26" fillId="39" borderId="48" xfId="0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3" fillId="33" borderId="12" xfId="0" applyFont="1" applyFill="1" applyBorder="1" applyAlignment="1">
      <alignment horizontal="left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2" fillId="43" borderId="50" xfId="0" applyFont="1" applyFill="1" applyBorder="1" applyAlignment="1">
      <alignment horizontal="center" vertical="center"/>
    </xf>
    <xf numFmtId="0" fontId="32" fillId="43" borderId="51" xfId="0" applyFont="1" applyFill="1" applyBorder="1" applyAlignment="1">
      <alignment horizontal="center" vertical="center"/>
    </xf>
    <xf numFmtId="0" fontId="32" fillId="43" borderId="5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/>
    </xf>
    <xf numFmtId="0" fontId="32" fillId="35" borderId="51" xfId="0" applyFont="1" applyFill="1" applyBorder="1" applyAlignment="1">
      <alignment horizontal="center" vertical="center"/>
    </xf>
    <xf numFmtId="0" fontId="32" fillId="35" borderId="52" xfId="0" applyFont="1" applyFill="1" applyBorder="1" applyAlignment="1">
      <alignment horizontal="center" vertical="center"/>
    </xf>
    <xf numFmtId="0" fontId="32" fillId="44" borderId="53" xfId="0" applyFont="1" applyFill="1" applyBorder="1" applyAlignment="1">
      <alignment horizontal="center" vertical="center"/>
    </xf>
    <xf numFmtId="0" fontId="32" fillId="44" borderId="51" xfId="0" applyFont="1" applyFill="1" applyBorder="1" applyAlignment="1">
      <alignment horizontal="center" vertical="center"/>
    </xf>
    <xf numFmtId="0" fontId="32" fillId="44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7" fillId="33" borderId="12" xfId="0" applyFont="1" applyFill="1" applyBorder="1" applyAlignment="1" applyProtection="1">
      <alignment horizontal="left"/>
      <protection hidden="1"/>
    </xf>
    <xf numFmtId="0" fontId="69" fillId="33" borderId="12" xfId="0" applyFont="1" applyFill="1" applyBorder="1" applyAlignment="1">
      <alignment horizontal="left"/>
    </xf>
    <xf numFmtId="0" fontId="69" fillId="33" borderId="14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69" fillId="33" borderId="26" xfId="0" applyFont="1" applyFill="1" applyBorder="1" applyAlignment="1">
      <alignment horizontal="left"/>
    </xf>
    <xf numFmtId="0" fontId="35" fillId="38" borderId="14" xfId="0" applyFont="1" applyFill="1" applyBorder="1" applyAlignment="1">
      <alignment horizontal="left"/>
    </xf>
    <xf numFmtId="0" fontId="35" fillId="38" borderId="16" xfId="0" applyFont="1" applyFill="1" applyBorder="1" applyAlignment="1">
      <alignment horizontal="left"/>
    </xf>
    <xf numFmtId="0" fontId="35" fillId="38" borderId="28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35" fillId="40" borderId="14" xfId="0" applyFont="1" applyFill="1" applyBorder="1" applyAlignment="1">
      <alignment horizontal="left" vertical="center"/>
    </xf>
    <xf numFmtId="0" fontId="35" fillId="40" borderId="16" xfId="0" applyFont="1" applyFill="1" applyBorder="1" applyAlignment="1">
      <alignment horizontal="left" vertical="center"/>
    </xf>
    <xf numFmtId="0" fontId="35" fillId="40" borderId="28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55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7" fillId="33" borderId="12" xfId="0" applyFont="1" applyFill="1" applyBorder="1" applyAlignment="1" applyProtection="1">
      <alignment horizontal="left"/>
      <protection hidden="1" locked="0"/>
    </xf>
    <xf numFmtId="0" fontId="37" fillId="33" borderId="14" xfId="0" applyFont="1" applyFill="1" applyBorder="1" applyAlignment="1" applyProtection="1">
      <alignment horizontal="left"/>
      <protection hidden="1"/>
    </xf>
    <xf numFmtId="0" fontId="37" fillId="33" borderId="16" xfId="0" applyFont="1" applyFill="1" applyBorder="1" applyAlignment="1" applyProtection="1">
      <alignment horizontal="left"/>
      <protection hidden="1"/>
    </xf>
    <xf numFmtId="0" fontId="37" fillId="33" borderId="26" xfId="0" applyFont="1" applyFill="1" applyBorder="1" applyAlignment="1" applyProtection="1">
      <alignment horizontal="left"/>
      <protection hidden="1"/>
    </xf>
    <xf numFmtId="0" fontId="37" fillId="41" borderId="14" xfId="0" applyFont="1" applyFill="1" applyBorder="1" applyAlignment="1" applyProtection="1">
      <alignment horizontal="left"/>
      <protection hidden="1"/>
    </xf>
    <xf numFmtId="0" fontId="37" fillId="41" borderId="26" xfId="0" applyFont="1" applyFill="1" applyBorder="1" applyAlignment="1" applyProtection="1">
      <alignment horizontal="left"/>
      <protection hidden="1"/>
    </xf>
    <xf numFmtId="0" fontId="33" fillId="33" borderId="14" xfId="0" applyFont="1" applyFill="1" applyBorder="1" applyAlignment="1" applyProtection="1">
      <alignment horizontal="center"/>
      <protection hidden="1"/>
    </xf>
    <xf numFmtId="0" fontId="33" fillId="33" borderId="26" xfId="0" applyFont="1" applyFill="1" applyBorder="1" applyAlignment="1" applyProtection="1">
      <alignment horizontal="center"/>
      <protection hidden="1"/>
    </xf>
    <xf numFmtId="0" fontId="39" fillId="33" borderId="14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Fold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4"/>
  <sheetViews>
    <sheetView tabSelected="1" zoomScale="110" zoomScaleNormal="110" zoomScaleSheetLayoutView="70" workbookViewId="0" topLeftCell="A1">
      <selection activeCell="A3" sqref="A3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69921875" style="5" customWidth="1"/>
    <col min="7" max="7" width="9" style="5" customWidth="1"/>
    <col min="8" max="8" width="9.59765625" style="5" customWidth="1"/>
    <col min="9" max="9" width="5.199218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69921875" style="4" customWidth="1"/>
    <col min="16" max="17" width="4.59765625" style="4" customWidth="1"/>
    <col min="18" max="18" width="5.19921875" style="4" customWidth="1"/>
    <col min="19" max="20" width="4.59765625" style="4" customWidth="1"/>
    <col min="21" max="21" width="6.5" style="4" customWidth="1"/>
    <col min="22" max="22" width="9.5976562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13" ht="14.25">
      <c r="A1" s="259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4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21" ht="14.25" customHeight="1">
      <c r="A3" s="199" t="s">
        <v>132</v>
      </c>
      <c r="B3" s="199"/>
      <c r="C3" s="200"/>
      <c r="D3" s="8"/>
      <c r="E3" s="200"/>
      <c r="F3" s="200"/>
      <c r="G3" s="200"/>
      <c r="H3" s="200"/>
      <c r="I3" s="200"/>
      <c r="J3" s="200"/>
      <c r="K3" s="200"/>
      <c r="L3" s="200"/>
      <c r="M3" s="200"/>
      <c r="N3" s="140"/>
      <c r="O3" s="140"/>
      <c r="P3" s="140"/>
      <c r="Q3" s="140"/>
      <c r="R3" s="140"/>
      <c r="S3" s="140"/>
      <c r="T3" s="140"/>
      <c r="U3" s="140"/>
    </row>
    <row r="4" spans="1:21" ht="14.25">
      <c r="A4" s="314" t="s">
        <v>43</v>
      </c>
      <c r="B4" s="314"/>
      <c r="C4" s="314" t="s">
        <v>76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6"/>
      <c r="O4" s="6"/>
      <c r="P4" s="9"/>
      <c r="Q4" s="8"/>
      <c r="R4" s="8"/>
      <c r="S4" s="6"/>
      <c r="T4" s="6"/>
      <c r="U4" s="6"/>
    </row>
    <row r="5" spans="1:21" ht="14.25">
      <c r="A5" s="314" t="s">
        <v>44</v>
      </c>
      <c r="B5" s="314"/>
      <c r="C5" s="314" t="s">
        <v>77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6"/>
      <c r="O5" s="6"/>
      <c r="P5" s="8"/>
      <c r="Q5" s="8"/>
      <c r="R5" s="8"/>
      <c r="S5" s="6"/>
      <c r="T5" s="6"/>
      <c r="U5" s="6"/>
    </row>
    <row r="6" spans="1:21" ht="14.25">
      <c r="A6" s="314" t="s">
        <v>45</v>
      </c>
      <c r="B6" s="314"/>
      <c r="C6" s="314" t="s">
        <v>46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8"/>
      <c r="O6" s="6"/>
      <c r="P6" s="10"/>
      <c r="Q6" s="8"/>
      <c r="R6" s="8"/>
      <c r="S6" s="6"/>
      <c r="T6" s="6"/>
      <c r="U6" s="6"/>
    </row>
    <row r="7" spans="1:21" s="3" customFormat="1" ht="14.25">
      <c r="A7" s="350" t="s">
        <v>47</v>
      </c>
      <c r="B7" s="350"/>
      <c r="C7" s="350" t="s">
        <v>48</v>
      </c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11"/>
      <c r="O7" s="12"/>
      <c r="P7" s="13"/>
      <c r="Q7" s="12"/>
      <c r="R7" s="11"/>
      <c r="S7" s="12"/>
      <c r="T7" s="12"/>
      <c r="U7" s="12"/>
    </row>
    <row r="8" spans="1:21" ht="14.25">
      <c r="A8" s="314" t="s">
        <v>49</v>
      </c>
      <c r="B8" s="314"/>
      <c r="C8" s="314" t="s">
        <v>50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8"/>
      <c r="O8" s="6"/>
      <c r="P8" s="8"/>
      <c r="Q8" s="8"/>
      <c r="R8" s="8"/>
      <c r="S8" s="6"/>
      <c r="T8" s="6"/>
      <c r="U8" s="6"/>
    </row>
    <row r="9" spans="1:21" ht="14.25">
      <c r="A9" s="314" t="s">
        <v>51</v>
      </c>
      <c r="B9" s="314"/>
      <c r="C9" s="314" t="s">
        <v>52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8"/>
      <c r="O9" s="312"/>
      <c r="P9" s="312"/>
      <c r="Q9" s="312"/>
      <c r="R9" s="312"/>
      <c r="S9" s="312"/>
      <c r="T9" s="312"/>
      <c r="U9" s="312"/>
    </row>
    <row r="10" spans="1:21" ht="14.25">
      <c r="A10" s="314" t="s">
        <v>53</v>
      </c>
      <c r="B10" s="314"/>
      <c r="C10" s="351">
        <v>120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3"/>
      <c r="N10" s="6"/>
      <c r="O10" s="312"/>
      <c r="P10" s="312"/>
      <c r="Q10" s="312"/>
      <c r="R10" s="312"/>
      <c r="S10" s="312"/>
      <c r="T10" s="312"/>
      <c r="U10" s="312"/>
    </row>
    <row r="11" spans="1:21" ht="14.25">
      <c r="A11" s="351" t="s">
        <v>83</v>
      </c>
      <c r="B11" s="353"/>
      <c r="C11" s="351">
        <v>970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8"/>
      <c r="O11" s="139"/>
      <c r="P11" s="139"/>
      <c r="Q11" s="139"/>
      <c r="R11" s="139"/>
      <c r="S11" s="139"/>
      <c r="T11" s="139"/>
      <c r="U11" s="139"/>
    </row>
    <row r="12" spans="1:21" ht="14.25">
      <c r="A12" s="351" t="s">
        <v>84</v>
      </c>
      <c r="B12" s="353"/>
      <c r="C12" s="351">
        <v>1110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3"/>
      <c r="N12" s="8"/>
      <c r="O12" s="139"/>
      <c r="P12" s="139"/>
      <c r="Q12" s="139"/>
      <c r="R12" s="139"/>
      <c r="S12" s="139"/>
      <c r="T12" s="139"/>
      <c r="U12" s="139"/>
    </row>
    <row r="13" spans="1:21" ht="14.25">
      <c r="A13" s="354" t="s">
        <v>85</v>
      </c>
      <c r="B13" s="355"/>
      <c r="C13" s="351">
        <v>1015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3"/>
      <c r="N13" s="8"/>
      <c r="O13" s="139"/>
      <c r="P13" s="139"/>
      <c r="Q13" s="139"/>
      <c r="R13" s="139"/>
      <c r="S13" s="139"/>
      <c r="T13" s="139"/>
      <c r="U13" s="139"/>
    </row>
    <row r="14" spans="1:21" ht="14.25">
      <c r="A14" s="314" t="s">
        <v>86</v>
      </c>
      <c r="B14" s="314"/>
      <c r="C14" s="315">
        <v>1210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14"/>
      <c r="O14" s="312"/>
      <c r="P14" s="312"/>
      <c r="Q14" s="312"/>
      <c r="R14" s="312"/>
      <c r="S14" s="312"/>
      <c r="T14" s="312"/>
      <c r="U14" s="312"/>
    </row>
    <row r="15" spans="1:21" ht="14.25">
      <c r="A15" s="351" t="s">
        <v>87</v>
      </c>
      <c r="B15" s="353"/>
      <c r="C15" s="316">
        <v>1350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8"/>
      <c r="N15" s="14"/>
      <c r="O15" s="139"/>
      <c r="P15" s="139"/>
      <c r="Q15" s="139"/>
      <c r="R15" s="139"/>
      <c r="S15" s="139"/>
      <c r="T15" s="139"/>
      <c r="U15" s="139"/>
    </row>
    <row r="16" spans="1:21" ht="14.25">
      <c r="A16" s="354" t="s">
        <v>88</v>
      </c>
      <c r="B16" s="355"/>
      <c r="C16" s="316">
        <v>1255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8"/>
      <c r="N16" s="14"/>
      <c r="O16" s="139"/>
      <c r="P16" s="139"/>
      <c r="Q16" s="139"/>
      <c r="R16" s="139"/>
      <c r="S16" s="139"/>
      <c r="T16" s="139"/>
      <c r="U16" s="139"/>
    </row>
    <row r="17" spans="1:21" ht="14.25">
      <c r="A17" s="351"/>
      <c r="B17" s="353"/>
      <c r="C17" s="358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14"/>
      <c r="O17" s="139"/>
      <c r="P17" s="139"/>
      <c r="Q17" s="139"/>
      <c r="R17" s="139"/>
      <c r="S17" s="139"/>
      <c r="T17" s="139"/>
      <c r="U17" s="139"/>
    </row>
    <row r="18" spans="1:21" s="1" customFormat="1" ht="14.25">
      <c r="A18" s="314" t="s">
        <v>16</v>
      </c>
      <c r="B18" s="314"/>
      <c r="C18" s="313">
        <v>3000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14"/>
      <c r="O18" s="6"/>
      <c r="P18" s="6"/>
      <c r="Q18" s="8"/>
      <c r="R18" s="8"/>
      <c r="S18" s="6"/>
      <c r="T18" s="6"/>
      <c r="U18" s="6"/>
    </row>
    <row r="19" spans="1:21" ht="14.25">
      <c r="A19" s="34"/>
      <c r="B19" s="15"/>
      <c r="C19" s="7"/>
      <c r="D19" s="7"/>
      <c r="E19" s="7"/>
      <c r="F19" s="35"/>
      <c r="G19" s="35"/>
      <c r="H19" s="35"/>
      <c r="I19" s="36"/>
      <c r="J19" s="6"/>
      <c r="K19" s="8"/>
      <c r="L19" s="16"/>
      <c r="M19" s="16"/>
      <c r="N19" s="14"/>
      <c r="O19" s="6"/>
      <c r="P19" s="6"/>
      <c r="Q19" s="8"/>
      <c r="R19" s="8"/>
      <c r="S19" s="6"/>
      <c r="T19" s="6"/>
      <c r="U19" s="6"/>
    </row>
    <row r="20" spans="1:21" ht="14.25">
      <c r="A20" s="356" t="s">
        <v>13</v>
      </c>
      <c r="B20" s="357"/>
      <c r="C20" s="17"/>
      <c r="D20" s="17"/>
      <c r="E20" s="17"/>
      <c r="F20" s="35"/>
      <c r="G20" s="35"/>
      <c r="H20" s="35"/>
      <c r="I20" s="36"/>
      <c r="J20" s="18"/>
      <c r="K20" s="18"/>
      <c r="L20" s="19"/>
      <c r="M20" s="19"/>
      <c r="N20" s="20"/>
      <c r="O20" s="18"/>
      <c r="P20" s="18"/>
      <c r="Q20" s="18"/>
      <c r="R20" s="18"/>
      <c r="S20" s="18"/>
      <c r="T20" s="18"/>
      <c r="U20" s="18"/>
    </row>
    <row r="21" spans="1:21" ht="14.25">
      <c r="A21" s="293" t="s">
        <v>23</v>
      </c>
      <c r="B21" s="293"/>
      <c r="C21" s="67" t="s">
        <v>20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4.25">
      <c r="A22" s="293" t="s">
        <v>24</v>
      </c>
      <c r="B22" s="293"/>
      <c r="C22" s="67" t="s">
        <v>21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4.25">
      <c r="A23" s="293" t="s">
        <v>25</v>
      </c>
      <c r="B23" s="293"/>
      <c r="C23" s="67" t="s">
        <v>22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4.25">
      <c r="A24" s="261" t="s">
        <v>93</v>
      </c>
      <c r="B24" s="262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"/>
      <c r="O24" s="2"/>
      <c r="P24" s="2"/>
      <c r="Q24" s="2"/>
      <c r="R24" s="2"/>
      <c r="S24" s="2"/>
      <c r="T24" s="2"/>
      <c r="U24" s="2"/>
    </row>
    <row r="25" spans="1:21" ht="15" thickBot="1">
      <c r="A25" s="23"/>
      <c r="B25" s="8"/>
      <c r="C25" s="69"/>
      <c r="D25" s="69"/>
      <c r="E25" s="69"/>
      <c r="F25" s="70"/>
      <c r="G25" s="70"/>
      <c r="H25" s="191"/>
      <c r="I25" s="191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s="4" customFormat="1" ht="27.75" customHeight="1" thickBot="1">
      <c r="A26" s="337" t="s">
        <v>2</v>
      </c>
      <c r="B26" s="340" t="s">
        <v>18</v>
      </c>
      <c r="C26" s="300" t="s">
        <v>12</v>
      </c>
      <c r="D26" s="300" t="s">
        <v>107</v>
      </c>
      <c r="E26" s="274" t="s">
        <v>10</v>
      </c>
      <c r="F26" s="344" t="s">
        <v>15</v>
      </c>
      <c r="G26" s="345"/>
      <c r="H26" s="335" t="s">
        <v>17</v>
      </c>
      <c r="I26" s="342" t="s">
        <v>0</v>
      </c>
      <c r="J26" s="309" t="s">
        <v>3</v>
      </c>
      <c r="K26" s="310"/>
      <c r="L26" s="310"/>
      <c r="M26" s="310"/>
      <c r="N26" s="310"/>
      <c r="O26" s="311"/>
      <c r="P26" s="294" t="s">
        <v>7</v>
      </c>
      <c r="Q26" s="295"/>
      <c r="R26" s="295"/>
      <c r="S26" s="295"/>
      <c r="T26" s="295"/>
      <c r="U26" s="296"/>
    </row>
    <row r="27" spans="1:21" s="4" customFormat="1" ht="15" thickBot="1">
      <c r="A27" s="338"/>
      <c r="B27" s="341"/>
      <c r="C27" s="300"/>
      <c r="D27" s="300"/>
      <c r="E27" s="274"/>
      <c r="F27" s="327" t="s">
        <v>19</v>
      </c>
      <c r="G27" s="289" t="s">
        <v>11</v>
      </c>
      <c r="H27" s="336"/>
      <c r="I27" s="343"/>
      <c r="J27" s="267" t="s">
        <v>4</v>
      </c>
      <c r="K27" s="268"/>
      <c r="L27" s="269"/>
      <c r="M27" s="297" t="s">
        <v>6</v>
      </c>
      <c r="N27" s="298"/>
      <c r="O27" s="299"/>
      <c r="P27" s="304" t="s">
        <v>8</v>
      </c>
      <c r="Q27" s="305"/>
      <c r="R27" s="306"/>
      <c r="S27" s="301" t="s">
        <v>9</v>
      </c>
      <c r="T27" s="302"/>
      <c r="U27" s="303"/>
    </row>
    <row r="28" spans="1:21" s="4" customFormat="1" ht="14.25">
      <c r="A28" s="338"/>
      <c r="B28" s="341"/>
      <c r="C28" s="300"/>
      <c r="D28" s="300"/>
      <c r="E28" s="274"/>
      <c r="F28" s="327"/>
      <c r="G28" s="289"/>
      <c r="H28" s="336"/>
      <c r="I28" s="343"/>
      <c r="J28" s="307" t="s">
        <v>1</v>
      </c>
      <c r="K28" s="82" t="s">
        <v>5</v>
      </c>
      <c r="L28" s="328" t="s">
        <v>0</v>
      </c>
      <c r="M28" s="346" t="s">
        <v>1</v>
      </c>
      <c r="N28" s="24" t="s">
        <v>5</v>
      </c>
      <c r="O28" s="347" t="s">
        <v>0</v>
      </c>
      <c r="P28" s="307" t="s">
        <v>1</v>
      </c>
      <c r="Q28" s="82" t="s">
        <v>5</v>
      </c>
      <c r="R28" s="328" t="s">
        <v>0</v>
      </c>
      <c r="S28" s="307" t="s">
        <v>1</v>
      </c>
      <c r="T28" s="82" t="s">
        <v>5</v>
      </c>
      <c r="U28" s="328" t="s">
        <v>0</v>
      </c>
    </row>
    <row r="29" spans="1:21" s="4" customFormat="1" ht="14.25">
      <c r="A29" s="339"/>
      <c r="B29" s="341"/>
      <c r="C29" s="300"/>
      <c r="D29" s="300"/>
      <c r="E29" s="274"/>
      <c r="F29" s="327"/>
      <c r="G29" s="289"/>
      <c r="H29" s="336"/>
      <c r="I29" s="343"/>
      <c r="J29" s="308"/>
      <c r="K29" s="38" t="s">
        <v>14</v>
      </c>
      <c r="L29" s="329"/>
      <c r="M29" s="308"/>
      <c r="N29" s="38" t="s">
        <v>14</v>
      </c>
      <c r="O29" s="329"/>
      <c r="P29" s="308"/>
      <c r="Q29" s="38" t="s">
        <v>14</v>
      </c>
      <c r="R29" s="329"/>
      <c r="S29" s="326"/>
      <c r="T29" s="113" t="s">
        <v>14</v>
      </c>
      <c r="U29" s="349"/>
    </row>
    <row r="30" spans="1:21" s="4" customFormat="1" ht="15.75">
      <c r="A30" s="319" t="s">
        <v>27</v>
      </c>
      <c r="B30" s="320"/>
      <c r="C30" s="320"/>
      <c r="D30" s="320"/>
      <c r="E30" s="321"/>
      <c r="F30" s="178">
        <f>SUM(F31:F32)</f>
        <v>30</v>
      </c>
      <c r="G30" s="147">
        <f aca="true" t="shared" si="0" ref="G30:U30">SUM(G31:G32)</f>
        <v>0</v>
      </c>
      <c r="H30" s="147">
        <f t="shared" si="0"/>
        <v>100</v>
      </c>
      <c r="I30" s="180">
        <f t="shared" si="0"/>
        <v>4</v>
      </c>
      <c r="J30" s="181">
        <f t="shared" si="0"/>
        <v>30</v>
      </c>
      <c r="K30" s="147">
        <f t="shared" si="0"/>
        <v>0</v>
      </c>
      <c r="L30" s="180">
        <f t="shared" si="0"/>
        <v>4</v>
      </c>
      <c r="M30" s="181">
        <f t="shared" si="0"/>
        <v>0</v>
      </c>
      <c r="N30" s="147">
        <f t="shared" si="0"/>
        <v>0</v>
      </c>
      <c r="O30" s="177">
        <f t="shared" si="0"/>
        <v>0</v>
      </c>
      <c r="P30" s="178">
        <f t="shared" si="0"/>
        <v>0</v>
      </c>
      <c r="Q30" s="147">
        <f t="shared" si="0"/>
        <v>0</v>
      </c>
      <c r="R30" s="177">
        <f t="shared" si="0"/>
        <v>0</v>
      </c>
      <c r="S30" s="178">
        <f t="shared" si="0"/>
        <v>0</v>
      </c>
      <c r="T30" s="147">
        <f t="shared" si="0"/>
        <v>0</v>
      </c>
      <c r="U30" s="177">
        <f t="shared" si="0"/>
        <v>0</v>
      </c>
    </row>
    <row r="31" spans="1:21" s="44" customFormat="1" ht="14.25">
      <c r="A31" s="28">
        <v>1</v>
      </c>
      <c r="B31" s="76" t="s">
        <v>32</v>
      </c>
      <c r="C31" s="38" t="s">
        <v>34</v>
      </c>
      <c r="D31" s="38" t="s">
        <v>34</v>
      </c>
      <c r="E31" s="116" t="s">
        <v>35</v>
      </c>
      <c r="F31" s="192">
        <f>+SUM(J31+K31+M31+N31+P31+Q31+S31+T31)</f>
        <v>15</v>
      </c>
      <c r="G31" s="40">
        <f>SUM(K31+N31+Q31+T31)</f>
        <v>0</v>
      </c>
      <c r="H31" s="40">
        <f>25*I31</f>
        <v>50</v>
      </c>
      <c r="I31" s="41">
        <f>L31+O31+R31+U31</f>
        <v>2</v>
      </c>
      <c r="J31" s="33">
        <v>15</v>
      </c>
      <c r="K31" s="28"/>
      <c r="L31" s="29">
        <v>2</v>
      </c>
      <c r="M31" s="42"/>
      <c r="N31" s="39"/>
      <c r="O31" s="43"/>
      <c r="P31" s="72"/>
      <c r="Q31" s="38"/>
      <c r="R31" s="71"/>
      <c r="S31" s="107"/>
      <c r="T31" s="38"/>
      <c r="U31" s="106"/>
    </row>
    <row r="32" spans="1:21" s="44" customFormat="1" ht="14.25">
      <c r="A32" s="28">
        <v>2</v>
      </c>
      <c r="B32" s="77" t="s">
        <v>33</v>
      </c>
      <c r="C32" s="38" t="s">
        <v>34</v>
      </c>
      <c r="D32" s="38" t="s">
        <v>34</v>
      </c>
      <c r="E32" s="116" t="s">
        <v>35</v>
      </c>
      <c r="F32" s="192">
        <f>+SUM(J32+K32+M32+N32+P32+Q32+S32+T32)</f>
        <v>15</v>
      </c>
      <c r="G32" s="40">
        <f>SUM(K32+N32+Q32+T32)</f>
        <v>0</v>
      </c>
      <c r="H32" s="40">
        <f>25*I32</f>
        <v>50</v>
      </c>
      <c r="I32" s="41">
        <f>L32+O32+R32+U32</f>
        <v>2</v>
      </c>
      <c r="J32" s="33">
        <v>15</v>
      </c>
      <c r="K32" s="28"/>
      <c r="L32" s="29">
        <v>2</v>
      </c>
      <c r="M32" s="33"/>
      <c r="N32" s="28"/>
      <c r="O32" s="29"/>
      <c r="P32" s="72"/>
      <c r="Q32" s="38"/>
      <c r="R32" s="71"/>
      <c r="S32" s="107"/>
      <c r="T32" s="38"/>
      <c r="U32" s="106"/>
    </row>
    <row r="33" spans="1:22" s="45" customFormat="1" ht="15.75">
      <c r="A33" s="272" t="s">
        <v>26</v>
      </c>
      <c r="B33" s="273"/>
      <c r="C33" s="273"/>
      <c r="D33" s="273"/>
      <c r="E33" s="273"/>
      <c r="F33" s="174">
        <f>SUM(F34:F34)</f>
        <v>90</v>
      </c>
      <c r="G33" s="148">
        <f aca="true" t="shared" si="1" ref="G33:U33">SUM(G34:G34)</f>
        <v>90</v>
      </c>
      <c r="H33" s="148">
        <f t="shared" si="1"/>
        <v>500</v>
      </c>
      <c r="I33" s="173">
        <f t="shared" si="1"/>
        <v>20</v>
      </c>
      <c r="J33" s="174">
        <f t="shared" si="1"/>
        <v>0</v>
      </c>
      <c r="K33" s="148">
        <f t="shared" si="1"/>
        <v>0</v>
      </c>
      <c r="L33" s="173">
        <f t="shared" si="1"/>
        <v>0</v>
      </c>
      <c r="M33" s="174">
        <f t="shared" si="1"/>
        <v>0</v>
      </c>
      <c r="N33" s="148">
        <f t="shared" si="1"/>
        <v>30</v>
      </c>
      <c r="O33" s="173">
        <f t="shared" si="1"/>
        <v>5</v>
      </c>
      <c r="P33" s="174">
        <f t="shared" si="1"/>
        <v>0</v>
      </c>
      <c r="Q33" s="148">
        <f t="shared" si="1"/>
        <v>30</v>
      </c>
      <c r="R33" s="173">
        <f t="shared" si="1"/>
        <v>7</v>
      </c>
      <c r="S33" s="174">
        <f t="shared" si="1"/>
        <v>0</v>
      </c>
      <c r="T33" s="148">
        <f t="shared" si="1"/>
        <v>30</v>
      </c>
      <c r="U33" s="173">
        <f t="shared" si="1"/>
        <v>8</v>
      </c>
      <c r="V33" s="176"/>
    </row>
    <row r="34" spans="1:21" s="46" customFormat="1" ht="14.25">
      <c r="A34" s="28">
        <v>3</v>
      </c>
      <c r="B34" s="75" t="s">
        <v>36</v>
      </c>
      <c r="C34" s="28" t="s">
        <v>34</v>
      </c>
      <c r="D34" s="28" t="s">
        <v>37</v>
      </c>
      <c r="E34" s="170" t="s">
        <v>38</v>
      </c>
      <c r="F34" s="192">
        <f>+SUM(J34+K34+M34+N34+P34+Q34+S34+T34)</f>
        <v>90</v>
      </c>
      <c r="G34" s="40">
        <f>SUM(K34+N34+Q34+T34)</f>
        <v>90</v>
      </c>
      <c r="H34" s="40">
        <f>25*I34</f>
        <v>500</v>
      </c>
      <c r="I34" s="41">
        <f>L34+O34+R34+U34</f>
        <v>20</v>
      </c>
      <c r="J34" s="33"/>
      <c r="K34" s="28"/>
      <c r="L34" s="29"/>
      <c r="M34" s="33"/>
      <c r="N34" s="28">
        <v>30</v>
      </c>
      <c r="O34" s="29">
        <v>5</v>
      </c>
      <c r="P34" s="33"/>
      <c r="Q34" s="28">
        <v>30</v>
      </c>
      <c r="R34" s="29">
        <v>7</v>
      </c>
      <c r="S34" s="33"/>
      <c r="T34" s="28">
        <v>30</v>
      </c>
      <c r="U34" s="29">
        <v>8</v>
      </c>
    </row>
    <row r="35" spans="1:24" s="45" customFormat="1" ht="15.75">
      <c r="A35" s="272" t="s">
        <v>39</v>
      </c>
      <c r="B35" s="273"/>
      <c r="C35" s="273"/>
      <c r="D35" s="273"/>
      <c r="E35" s="273"/>
      <c r="F35" s="179">
        <f>SUM(F36:F44)</f>
        <v>470</v>
      </c>
      <c r="G35" s="149">
        <f aca="true" t="shared" si="2" ref="G35:U35">SUM(G36:G44)</f>
        <v>375</v>
      </c>
      <c r="H35" s="149">
        <f t="shared" si="2"/>
        <v>1000</v>
      </c>
      <c r="I35" s="175">
        <f t="shared" si="2"/>
        <v>40</v>
      </c>
      <c r="J35" s="179">
        <f t="shared" si="2"/>
        <v>50</v>
      </c>
      <c r="K35" s="149">
        <f t="shared" si="2"/>
        <v>165</v>
      </c>
      <c r="L35" s="183">
        <f t="shared" si="2"/>
        <v>20</v>
      </c>
      <c r="M35" s="182">
        <f t="shared" si="2"/>
        <v>45</v>
      </c>
      <c r="N35" s="149">
        <f t="shared" si="2"/>
        <v>90</v>
      </c>
      <c r="O35" s="175">
        <f t="shared" si="2"/>
        <v>10</v>
      </c>
      <c r="P35" s="179">
        <f t="shared" si="2"/>
        <v>0</v>
      </c>
      <c r="Q35" s="149">
        <f t="shared" si="2"/>
        <v>60</v>
      </c>
      <c r="R35" s="175">
        <f t="shared" si="2"/>
        <v>5</v>
      </c>
      <c r="S35" s="179">
        <f t="shared" si="2"/>
        <v>0</v>
      </c>
      <c r="T35" s="149">
        <f t="shared" si="2"/>
        <v>60</v>
      </c>
      <c r="U35" s="175">
        <f t="shared" si="2"/>
        <v>5</v>
      </c>
      <c r="V35" s="164"/>
      <c r="W35" s="30"/>
      <c r="X35" s="30"/>
    </row>
    <row r="36" spans="1:24" s="45" customFormat="1" ht="14.25">
      <c r="A36" s="28">
        <v>4</v>
      </c>
      <c r="B36" s="74" t="s">
        <v>40</v>
      </c>
      <c r="C36" s="38" t="s">
        <v>34</v>
      </c>
      <c r="D36" s="38" t="s">
        <v>34</v>
      </c>
      <c r="E36" s="116" t="s">
        <v>41</v>
      </c>
      <c r="F36" s="192">
        <f>+SUM(J36+K36+M36+N36+P36+Q36+S36+T36)</f>
        <v>15</v>
      </c>
      <c r="G36" s="40">
        <f>SUM(K36+N36+Q36+T36)</f>
        <v>15</v>
      </c>
      <c r="H36" s="40">
        <f>25*I36</f>
        <v>50</v>
      </c>
      <c r="I36" s="41">
        <f>L36+O36+R36+U36</f>
        <v>2</v>
      </c>
      <c r="J36" s="72"/>
      <c r="K36" s="38">
        <v>15</v>
      </c>
      <c r="L36" s="71">
        <v>2</v>
      </c>
      <c r="M36" s="72"/>
      <c r="N36" s="38"/>
      <c r="O36" s="71"/>
      <c r="P36" s="72"/>
      <c r="Q36" s="38"/>
      <c r="R36" s="71"/>
      <c r="S36" s="107"/>
      <c r="T36" s="38"/>
      <c r="U36" s="106"/>
      <c r="V36" s="30"/>
      <c r="W36" s="30"/>
      <c r="X36" s="30"/>
    </row>
    <row r="37" spans="1:24" s="45" customFormat="1" ht="14.25">
      <c r="A37" s="28">
        <v>5</v>
      </c>
      <c r="B37" s="73" t="s">
        <v>96</v>
      </c>
      <c r="C37" s="38" t="s">
        <v>34</v>
      </c>
      <c r="D37" s="38" t="s">
        <v>34</v>
      </c>
      <c r="E37" s="116" t="s">
        <v>35</v>
      </c>
      <c r="F37" s="192">
        <f aca="true" t="shared" si="3" ref="F37:F44">+SUM(J37+K37+M37+N37+P37+Q37+S37+T37)</f>
        <v>20</v>
      </c>
      <c r="G37" s="40">
        <f aca="true" t="shared" si="4" ref="G37:G44">SUM(K37+N37+Q37+T37)</f>
        <v>0</v>
      </c>
      <c r="H37" s="40">
        <f aca="true" t="shared" si="5" ref="H37:H91">25*I37</f>
        <v>75</v>
      </c>
      <c r="I37" s="41">
        <f aca="true" t="shared" si="6" ref="I37:I44">L37+O37+R37+U37</f>
        <v>3</v>
      </c>
      <c r="J37" s="25">
        <v>20</v>
      </c>
      <c r="K37" s="26"/>
      <c r="L37" s="27">
        <v>3</v>
      </c>
      <c r="M37" s="25"/>
      <c r="N37" s="26"/>
      <c r="O37" s="27"/>
      <c r="P37" s="72"/>
      <c r="Q37" s="38"/>
      <c r="R37" s="71"/>
      <c r="S37" s="107"/>
      <c r="T37" s="38"/>
      <c r="U37" s="106"/>
      <c r="V37" s="30"/>
      <c r="W37" s="30"/>
      <c r="X37" s="30"/>
    </row>
    <row r="38" spans="1:24" s="45" customFormat="1" ht="14.25">
      <c r="A38" s="28">
        <v>6</v>
      </c>
      <c r="B38" s="73" t="s">
        <v>97</v>
      </c>
      <c r="C38" s="38" t="s">
        <v>34</v>
      </c>
      <c r="D38" s="38" t="s">
        <v>34</v>
      </c>
      <c r="E38" s="116" t="s">
        <v>35</v>
      </c>
      <c r="F38" s="192">
        <f t="shared" si="3"/>
        <v>15</v>
      </c>
      <c r="G38" s="40">
        <f t="shared" si="4"/>
        <v>0</v>
      </c>
      <c r="H38" s="40">
        <f t="shared" si="5"/>
        <v>25</v>
      </c>
      <c r="I38" s="41">
        <f t="shared" si="6"/>
        <v>1</v>
      </c>
      <c r="J38" s="25"/>
      <c r="K38" s="26"/>
      <c r="L38" s="27"/>
      <c r="M38" s="25">
        <v>15</v>
      </c>
      <c r="N38" s="26"/>
      <c r="O38" s="27">
        <v>1</v>
      </c>
      <c r="P38" s="72"/>
      <c r="Q38" s="38"/>
      <c r="R38" s="71"/>
      <c r="S38" s="107"/>
      <c r="T38" s="38"/>
      <c r="U38" s="106"/>
      <c r="V38" s="30"/>
      <c r="W38" s="30"/>
      <c r="X38" s="30"/>
    </row>
    <row r="39" spans="1:24" s="44" customFormat="1" ht="14.25">
      <c r="A39" s="28">
        <v>7</v>
      </c>
      <c r="B39" s="225" t="s">
        <v>127</v>
      </c>
      <c r="C39" s="38" t="s">
        <v>34</v>
      </c>
      <c r="D39" s="38" t="s">
        <v>34</v>
      </c>
      <c r="E39" s="116" t="s">
        <v>41</v>
      </c>
      <c r="F39" s="192">
        <f t="shared" si="3"/>
        <v>60</v>
      </c>
      <c r="G39" s="40">
        <f t="shared" si="4"/>
        <v>60</v>
      </c>
      <c r="H39" s="40">
        <f t="shared" si="5"/>
        <v>100</v>
      </c>
      <c r="I39" s="41">
        <f t="shared" si="6"/>
        <v>4</v>
      </c>
      <c r="J39" s="72"/>
      <c r="K39" s="38">
        <v>30</v>
      </c>
      <c r="L39" s="71">
        <v>2</v>
      </c>
      <c r="M39" s="72"/>
      <c r="N39" s="38">
        <v>30</v>
      </c>
      <c r="O39" s="71">
        <v>2</v>
      </c>
      <c r="P39" s="72"/>
      <c r="Q39" s="38"/>
      <c r="R39" s="71"/>
      <c r="S39" s="107"/>
      <c r="T39" s="38"/>
      <c r="U39" s="106"/>
      <c r="V39" s="31"/>
      <c r="W39" s="31"/>
      <c r="X39" s="31"/>
    </row>
    <row r="40" spans="1:24" s="44" customFormat="1" ht="14.25">
      <c r="A40" s="28">
        <v>8</v>
      </c>
      <c r="B40" s="73" t="s">
        <v>98</v>
      </c>
      <c r="C40" s="38" t="s">
        <v>34</v>
      </c>
      <c r="D40" s="38" t="s">
        <v>34</v>
      </c>
      <c r="E40" s="116" t="s">
        <v>41</v>
      </c>
      <c r="F40" s="192">
        <f t="shared" si="3"/>
        <v>30</v>
      </c>
      <c r="G40" s="40">
        <f t="shared" si="4"/>
        <v>30</v>
      </c>
      <c r="H40" s="40">
        <f t="shared" si="5"/>
        <v>75</v>
      </c>
      <c r="I40" s="41">
        <f t="shared" si="6"/>
        <v>3</v>
      </c>
      <c r="J40" s="138"/>
      <c r="K40" s="38">
        <v>30</v>
      </c>
      <c r="L40" s="137">
        <v>3</v>
      </c>
      <c r="M40" s="138"/>
      <c r="N40" s="38"/>
      <c r="O40" s="137"/>
      <c r="P40" s="138"/>
      <c r="Q40" s="38"/>
      <c r="R40" s="137"/>
      <c r="S40" s="138"/>
      <c r="T40" s="38"/>
      <c r="U40" s="137"/>
      <c r="V40" s="31"/>
      <c r="W40" s="31"/>
      <c r="X40" s="31"/>
    </row>
    <row r="41" spans="1:24" s="44" customFormat="1" ht="28.5">
      <c r="A41" s="28">
        <v>9</v>
      </c>
      <c r="B41" s="198" t="s">
        <v>99</v>
      </c>
      <c r="C41" s="38" t="s">
        <v>34</v>
      </c>
      <c r="D41" s="38" t="s">
        <v>34</v>
      </c>
      <c r="E41" s="48" t="s">
        <v>35</v>
      </c>
      <c r="F41" s="192">
        <f t="shared" si="3"/>
        <v>60</v>
      </c>
      <c r="G41" s="40">
        <f t="shared" si="4"/>
        <v>0</v>
      </c>
      <c r="H41" s="40">
        <f t="shared" si="5"/>
        <v>100</v>
      </c>
      <c r="I41" s="41">
        <f t="shared" si="6"/>
        <v>4</v>
      </c>
      <c r="J41" s="138">
        <v>30</v>
      </c>
      <c r="K41" s="38"/>
      <c r="L41" s="137">
        <v>2</v>
      </c>
      <c r="M41" s="138">
        <v>30</v>
      </c>
      <c r="N41" s="38"/>
      <c r="O41" s="137">
        <v>2</v>
      </c>
      <c r="P41" s="138"/>
      <c r="Q41" s="38"/>
      <c r="R41" s="137"/>
      <c r="S41" s="138"/>
      <c r="T41" s="38"/>
      <c r="U41" s="137"/>
      <c r="V41" s="31"/>
      <c r="W41" s="31"/>
      <c r="X41" s="31"/>
    </row>
    <row r="42" spans="1:27" s="45" customFormat="1" ht="14.25">
      <c r="A42" s="28">
        <v>10</v>
      </c>
      <c r="B42" s="78" t="s">
        <v>100</v>
      </c>
      <c r="C42" s="38" t="s">
        <v>34</v>
      </c>
      <c r="D42" s="38" t="s">
        <v>34</v>
      </c>
      <c r="E42" s="116" t="s">
        <v>42</v>
      </c>
      <c r="F42" s="192">
        <f t="shared" si="3"/>
        <v>120</v>
      </c>
      <c r="G42" s="40">
        <f t="shared" si="4"/>
        <v>120</v>
      </c>
      <c r="H42" s="40">
        <f t="shared" si="5"/>
        <v>250</v>
      </c>
      <c r="I42" s="41">
        <f t="shared" si="6"/>
        <v>10</v>
      </c>
      <c r="J42" s="72"/>
      <c r="K42" s="38">
        <v>60</v>
      </c>
      <c r="L42" s="71">
        <v>5</v>
      </c>
      <c r="M42" s="72"/>
      <c r="N42" s="38">
        <v>60</v>
      </c>
      <c r="O42" s="116">
        <v>5</v>
      </c>
      <c r="P42" s="162"/>
      <c r="Q42" s="117"/>
      <c r="R42" s="163"/>
      <c r="S42" s="162"/>
      <c r="T42" s="117"/>
      <c r="U42" s="163"/>
      <c r="V42" s="164"/>
      <c r="W42" s="64"/>
      <c r="X42" s="64"/>
      <c r="Y42" s="61"/>
      <c r="Z42" s="61"/>
      <c r="AA42" s="61"/>
    </row>
    <row r="43" spans="1:27" s="45" customFormat="1" ht="14.25">
      <c r="A43" s="28">
        <v>11</v>
      </c>
      <c r="B43" s="47" t="s">
        <v>101</v>
      </c>
      <c r="C43" s="38" t="s">
        <v>34</v>
      </c>
      <c r="D43" s="38" t="s">
        <v>34</v>
      </c>
      <c r="E43" s="169" t="s">
        <v>42</v>
      </c>
      <c r="F43" s="193">
        <f t="shared" si="3"/>
        <v>120</v>
      </c>
      <c r="G43" s="40">
        <f t="shared" si="4"/>
        <v>120</v>
      </c>
      <c r="H43" s="40">
        <f t="shared" si="5"/>
        <v>250</v>
      </c>
      <c r="I43" s="41">
        <f t="shared" si="6"/>
        <v>10</v>
      </c>
      <c r="J43" s="72"/>
      <c r="K43" s="38"/>
      <c r="L43" s="71"/>
      <c r="M43" s="72"/>
      <c r="N43" s="38"/>
      <c r="O43" s="71"/>
      <c r="P43" s="72"/>
      <c r="Q43" s="38">
        <v>60</v>
      </c>
      <c r="R43" s="71">
        <v>5</v>
      </c>
      <c r="S43" s="107"/>
      <c r="T43" s="38">
        <v>60</v>
      </c>
      <c r="U43" s="29">
        <v>5</v>
      </c>
      <c r="V43" s="64"/>
      <c r="W43" s="64"/>
      <c r="X43" s="64"/>
      <c r="Y43" s="61"/>
      <c r="Z43" s="61"/>
      <c r="AA43" s="61"/>
    </row>
    <row r="44" spans="1:27" s="45" customFormat="1" ht="14.25">
      <c r="A44" s="28">
        <v>12</v>
      </c>
      <c r="B44" s="47" t="s">
        <v>102</v>
      </c>
      <c r="C44" s="38" t="s">
        <v>34</v>
      </c>
      <c r="D44" s="38" t="s">
        <v>34</v>
      </c>
      <c r="E44" s="116" t="s">
        <v>42</v>
      </c>
      <c r="F44" s="192">
        <f t="shared" si="3"/>
        <v>30</v>
      </c>
      <c r="G44" s="40">
        <f t="shared" si="4"/>
        <v>30</v>
      </c>
      <c r="H44" s="40">
        <f t="shared" si="5"/>
        <v>75</v>
      </c>
      <c r="I44" s="41">
        <f t="shared" si="6"/>
        <v>3</v>
      </c>
      <c r="J44" s="33"/>
      <c r="K44" s="28">
        <v>30</v>
      </c>
      <c r="L44" s="29">
        <v>3</v>
      </c>
      <c r="M44" s="72"/>
      <c r="N44" s="38"/>
      <c r="O44" s="71"/>
      <c r="P44" s="72"/>
      <c r="Q44" s="38"/>
      <c r="R44" s="71"/>
      <c r="S44" s="107"/>
      <c r="T44" s="38"/>
      <c r="U44" s="106"/>
      <c r="V44" s="64"/>
      <c r="W44" s="64"/>
      <c r="X44" s="64"/>
      <c r="Y44" s="61"/>
      <c r="Z44" s="61"/>
      <c r="AA44" s="61"/>
    </row>
    <row r="45" spans="1:27" s="45" customFormat="1" ht="15.75">
      <c r="A45" s="332" t="s">
        <v>129</v>
      </c>
      <c r="B45" s="333"/>
      <c r="C45" s="333"/>
      <c r="D45" s="333"/>
      <c r="E45" s="334"/>
      <c r="F45" s="194">
        <f aca="true" t="shared" si="7" ref="F45:U45">SUM(F46:F53)</f>
        <v>320</v>
      </c>
      <c r="G45" s="148">
        <f t="shared" si="7"/>
        <v>260</v>
      </c>
      <c r="H45" s="148">
        <f t="shared" si="7"/>
        <v>875</v>
      </c>
      <c r="I45" s="173">
        <f t="shared" si="7"/>
        <v>35</v>
      </c>
      <c r="J45" s="174">
        <f t="shared" si="7"/>
        <v>0</v>
      </c>
      <c r="K45" s="148">
        <f t="shared" si="7"/>
        <v>0</v>
      </c>
      <c r="L45" s="173">
        <f t="shared" si="7"/>
        <v>0</v>
      </c>
      <c r="M45" s="174">
        <f t="shared" si="7"/>
        <v>30</v>
      </c>
      <c r="N45" s="148">
        <f t="shared" si="7"/>
        <v>80</v>
      </c>
      <c r="O45" s="173">
        <f t="shared" si="7"/>
        <v>10</v>
      </c>
      <c r="P45" s="174">
        <f t="shared" si="7"/>
        <v>30</v>
      </c>
      <c r="Q45" s="148">
        <f t="shared" si="7"/>
        <v>90</v>
      </c>
      <c r="R45" s="173">
        <f t="shared" si="7"/>
        <v>13</v>
      </c>
      <c r="S45" s="174">
        <f t="shared" si="7"/>
        <v>0</v>
      </c>
      <c r="T45" s="148">
        <f t="shared" si="7"/>
        <v>90</v>
      </c>
      <c r="U45" s="172">
        <f t="shared" si="7"/>
        <v>12</v>
      </c>
      <c r="V45" s="111"/>
      <c r="W45" s="111"/>
      <c r="X45" s="111"/>
      <c r="Y45" s="61"/>
      <c r="Z45" s="61"/>
      <c r="AA45" s="61"/>
    </row>
    <row r="46" spans="1:27" s="45" customFormat="1" ht="14.25">
      <c r="A46" s="28">
        <v>13</v>
      </c>
      <c r="B46" s="119" t="s">
        <v>103</v>
      </c>
      <c r="C46" s="120" t="s">
        <v>63</v>
      </c>
      <c r="D46" s="120" t="s">
        <v>34</v>
      </c>
      <c r="E46" s="135" t="s">
        <v>41</v>
      </c>
      <c r="F46" s="193">
        <f>+SUM(J46+K46+M46+N46+P46+Q46+S46+T46)</f>
        <v>30</v>
      </c>
      <c r="G46" s="40">
        <f>SUM(K46+N46+Q46+T46)</f>
        <v>30</v>
      </c>
      <c r="H46" s="40">
        <f t="shared" si="5"/>
        <v>75</v>
      </c>
      <c r="I46" s="41">
        <f>L46+O46+R46+U46</f>
        <v>3</v>
      </c>
      <c r="J46" s="165"/>
      <c r="K46" s="122"/>
      <c r="L46" s="123"/>
      <c r="M46" s="121"/>
      <c r="N46" s="122">
        <v>30</v>
      </c>
      <c r="O46" s="124">
        <v>3</v>
      </c>
      <c r="P46" s="125"/>
      <c r="Q46" s="120"/>
      <c r="R46" s="126"/>
      <c r="S46" s="127"/>
      <c r="T46" s="120"/>
      <c r="U46" s="126"/>
      <c r="V46" s="61"/>
      <c r="W46" s="61"/>
      <c r="X46" s="61"/>
      <c r="Y46" s="61"/>
      <c r="Z46" s="61"/>
      <c r="AA46" s="61"/>
    </row>
    <row r="47" spans="1:27" s="45" customFormat="1" ht="14.25">
      <c r="A47" s="28">
        <v>14</v>
      </c>
      <c r="B47" s="128" t="s">
        <v>104</v>
      </c>
      <c r="C47" s="129" t="s">
        <v>63</v>
      </c>
      <c r="D47" s="129" t="s">
        <v>34</v>
      </c>
      <c r="E47" s="195" t="s">
        <v>41</v>
      </c>
      <c r="F47" s="192">
        <f aca="true" t="shared" si="8" ref="F47:F53">+SUM(J47+K47+M47+N47+P47+Q47+S47+T47)</f>
        <v>30</v>
      </c>
      <c r="G47" s="40">
        <f aca="true" t="shared" si="9" ref="G47:G53">SUM(K47+N47+Q47+T47)</f>
        <v>30</v>
      </c>
      <c r="H47" s="40">
        <f t="shared" si="5"/>
        <v>75</v>
      </c>
      <c r="I47" s="41">
        <f aca="true" t="shared" si="10" ref="I47:I53">L47+O47+R47+U47</f>
        <v>3</v>
      </c>
      <c r="J47" s="165"/>
      <c r="K47" s="131"/>
      <c r="L47" s="132"/>
      <c r="M47" s="130"/>
      <c r="N47" s="131"/>
      <c r="O47" s="133"/>
      <c r="P47" s="134"/>
      <c r="Q47" s="129">
        <v>30</v>
      </c>
      <c r="R47" s="135">
        <v>3</v>
      </c>
      <c r="S47" s="136"/>
      <c r="T47" s="129"/>
      <c r="U47" s="135"/>
      <c r="V47" s="61"/>
      <c r="W47" s="61"/>
      <c r="X47" s="61"/>
      <c r="Y47" s="61"/>
      <c r="Z47" s="61"/>
      <c r="AA47" s="61"/>
    </row>
    <row r="48" spans="1:27" s="45" customFormat="1" ht="14.25">
      <c r="A48" s="28">
        <v>15</v>
      </c>
      <c r="B48" s="128" t="s">
        <v>105</v>
      </c>
      <c r="C48" s="129" t="s">
        <v>63</v>
      </c>
      <c r="D48" s="129" t="s">
        <v>34</v>
      </c>
      <c r="E48" s="195" t="s">
        <v>35</v>
      </c>
      <c r="F48" s="192">
        <f t="shared" si="8"/>
        <v>30</v>
      </c>
      <c r="G48" s="40">
        <f t="shared" si="9"/>
        <v>0</v>
      </c>
      <c r="H48" s="40">
        <f t="shared" si="5"/>
        <v>50</v>
      </c>
      <c r="I48" s="41">
        <f t="shared" si="10"/>
        <v>2</v>
      </c>
      <c r="J48" s="165"/>
      <c r="K48" s="131"/>
      <c r="L48" s="132"/>
      <c r="M48" s="130">
        <v>30</v>
      </c>
      <c r="N48" s="131"/>
      <c r="O48" s="133">
        <v>2</v>
      </c>
      <c r="P48" s="134"/>
      <c r="Q48" s="129"/>
      <c r="R48" s="135"/>
      <c r="S48" s="136"/>
      <c r="T48" s="129"/>
      <c r="U48" s="135"/>
      <c r="V48" s="108"/>
      <c r="W48" s="108"/>
      <c r="X48" s="108"/>
      <c r="Y48" s="61"/>
      <c r="Z48" s="61"/>
      <c r="AA48" s="61"/>
    </row>
    <row r="49" spans="1:27" s="45" customFormat="1" ht="14.25">
      <c r="A49" s="28">
        <v>16</v>
      </c>
      <c r="B49" s="128" t="s">
        <v>73</v>
      </c>
      <c r="C49" s="129" t="s">
        <v>63</v>
      </c>
      <c r="D49" s="129" t="s">
        <v>34</v>
      </c>
      <c r="E49" s="195" t="s">
        <v>35</v>
      </c>
      <c r="F49" s="192">
        <f t="shared" si="8"/>
        <v>30</v>
      </c>
      <c r="G49" s="40">
        <f t="shared" si="9"/>
        <v>0</v>
      </c>
      <c r="H49" s="40">
        <f t="shared" si="5"/>
        <v>75</v>
      </c>
      <c r="I49" s="41">
        <f t="shared" si="10"/>
        <v>3</v>
      </c>
      <c r="J49" s="165"/>
      <c r="K49" s="131"/>
      <c r="L49" s="132"/>
      <c r="M49" s="130"/>
      <c r="N49" s="131"/>
      <c r="O49" s="133"/>
      <c r="P49" s="134">
        <v>30</v>
      </c>
      <c r="Q49" s="129"/>
      <c r="R49" s="135">
        <v>3</v>
      </c>
      <c r="S49" s="136"/>
      <c r="T49" s="129"/>
      <c r="U49" s="135"/>
      <c r="V49" s="108"/>
      <c r="W49" s="108"/>
      <c r="X49" s="108"/>
      <c r="Y49" s="61"/>
      <c r="Z49" s="61"/>
      <c r="AA49" s="61"/>
    </row>
    <row r="50" spans="1:27" s="45" customFormat="1" ht="14.25">
      <c r="A50" s="28">
        <v>17</v>
      </c>
      <c r="B50" s="257" t="s">
        <v>131</v>
      </c>
      <c r="C50" s="129" t="s">
        <v>63</v>
      </c>
      <c r="D50" s="129" t="s">
        <v>34</v>
      </c>
      <c r="E50" s="135" t="s">
        <v>41</v>
      </c>
      <c r="F50" s="193">
        <f t="shared" si="8"/>
        <v>90</v>
      </c>
      <c r="G50" s="40">
        <f t="shared" si="9"/>
        <v>90</v>
      </c>
      <c r="H50" s="40">
        <f t="shared" si="5"/>
        <v>325</v>
      </c>
      <c r="I50" s="41">
        <f t="shared" si="10"/>
        <v>13</v>
      </c>
      <c r="J50" s="165"/>
      <c r="K50" s="131"/>
      <c r="L50" s="132"/>
      <c r="M50" s="130"/>
      <c r="N50" s="131">
        <v>30</v>
      </c>
      <c r="O50" s="133">
        <v>3</v>
      </c>
      <c r="P50" s="134"/>
      <c r="Q50" s="129">
        <v>30</v>
      </c>
      <c r="R50" s="135">
        <v>5</v>
      </c>
      <c r="S50" s="136"/>
      <c r="T50" s="129">
        <v>30</v>
      </c>
      <c r="U50" s="135">
        <v>5</v>
      </c>
      <c r="V50" s="108"/>
      <c r="W50" s="108"/>
      <c r="X50" s="108"/>
      <c r="Y50" s="61"/>
      <c r="Z50" s="61"/>
      <c r="AA50" s="61"/>
    </row>
    <row r="51" spans="1:27" s="45" customFormat="1" ht="14.25">
      <c r="A51" s="28">
        <v>18</v>
      </c>
      <c r="B51" s="128" t="s">
        <v>74</v>
      </c>
      <c r="C51" s="129" t="s">
        <v>63</v>
      </c>
      <c r="D51" s="129" t="s">
        <v>34</v>
      </c>
      <c r="E51" s="135" t="s">
        <v>41</v>
      </c>
      <c r="F51" s="193">
        <f t="shared" si="8"/>
        <v>30</v>
      </c>
      <c r="G51" s="40">
        <f t="shared" si="9"/>
        <v>30</v>
      </c>
      <c r="H51" s="40">
        <f t="shared" si="5"/>
        <v>50</v>
      </c>
      <c r="I51" s="41">
        <f t="shared" si="10"/>
        <v>2</v>
      </c>
      <c r="J51" s="165"/>
      <c r="K51" s="131"/>
      <c r="L51" s="132"/>
      <c r="M51" s="130"/>
      <c r="N51" s="131"/>
      <c r="O51" s="133"/>
      <c r="P51" s="134"/>
      <c r="Q51" s="129">
        <v>30</v>
      </c>
      <c r="R51" s="135">
        <v>2</v>
      </c>
      <c r="S51" s="136"/>
      <c r="T51" s="129"/>
      <c r="U51" s="135"/>
      <c r="V51" s="61"/>
      <c r="W51" s="61"/>
      <c r="X51" s="64"/>
      <c r="Y51" s="61"/>
      <c r="Z51" s="61"/>
      <c r="AA51" s="61"/>
    </row>
    <row r="52" spans="1:27" s="45" customFormat="1" ht="14.25">
      <c r="A52" s="28">
        <v>19</v>
      </c>
      <c r="B52" s="128" t="s">
        <v>67</v>
      </c>
      <c r="C52" s="129" t="s">
        <v>63</v>
      </c>
      <c r="D52" s="129" t="s">
        <v>34</v>
      </c>
      <c r="E52" s="135" t="s">
        <v>64</v>
      </c>
      <c r="F52" s="193">
        <f t="shared" si="8"/>
        <v>30</v>
      </c>
      <c r="G52" s="40">
        <f t="shared" si="9"/>
        <v>30</v>
      </c>
      <c r="H52" s="40">
        <f t="shared" si="5"/>
        <v>75</v>
      </c>
      <c r="I52" s="41">
        <f t="shared" si="10"/>
        <v>3</v>
      </c>
      <c r="J52" s="165"/>
      <c r="K52" s="131"/>
      <c r="L52" s="132"/>
      <c r="M52" s="130"/>
      <c r="N52" s="131"/>
      <c r="O52" s="133"/>
      <c r="P52" s="134"/>
      <c r="Q52" s="129"/>
      <c r="R52" s="135"/>
      <c r="S52" s="136"/>
      <c r="T52" s="129">
        <v>30</v>
      </c>
      <c r="U52" s="135">
        <v>3</v>
      </c>
      <c r="V52" s="61"/>
      <c r="W52" s="61"/>
      <c r="X52" s="64"/>
      <c r="Y52" s="61"/>
      <c r="Z52" s="61"/>
      <c r="AA52" s="61"/>
    </row>
    <row r="53" spans="1:27" s="45" customFormat="1" ht="14.25">
      <c r="A53" s="28">
        <v>20</v>
      </c>
      <c r="B53" s="128" t="s">
        <v>81</v>
      </c>
      <c r="C53" s="129" t="s">
        <v>63</v>
      </c>
      <c r="D53" s="129" t="s">
        <v>34</v>
      </c>
      <c r="E53" s="135" t="s">
        <v>41</v>
      </c>
      <c r="F53" s="193">
        <f t="shared" si="8"/>
        <v>50</v>
      </c>
      <c r="G53" s="40">
        <f t="shared" si="9"/>
        <v>50</v>
      </c>
      <c r="H53" s="40">
        <f t="shared" si="5"/>
        <v>150</v>
      </c>
      <c r="I53" s="41">
        <f t="shared" si="10"/>
        <v>6</v>
      </c>
      <c r="J53" s="165"/>
      <c r="K53" s="131"/>
      <c r="L53" s="132"/>
      <c r="M53" s="130"/>
      <c r="N53" s="131">
        <v>20</v>
      </c>
      <c r="O53" s="133">
        <v>2</v>
      </c>
      <c r="P53" s="134"/>
      <c r="Q53" s="136"/>
      <c r="R53" s="135"/>
      <c r="S53" s="136"/>
      <c r="T53" s="167">
        <v>30</v>
      </c>
      <c r="U53" s="168">
        <v>4</v>
      </c>
      <c r="V53" s="64"/>
      <c r="W53" s="64"/>
      <c r="X53" s="64"/>
      <c r="Y53" s="61"/>
      <c r="Z53" s="61"/>
      <c r="AA53" s="61"/>
    </row>
    <row r="54" spans="1:27" s="46" customFormat="1" ht="15.75">
      <c r="A54" s="263" t="s">
        <v>68</v>
      </c>
      <c r="B54" s="264"/>
      <c r="C54" s="264"/>
      <c r="D54" s="264"/>
      <c r="E54" s="265"/>
      <c r="F54" s="161">
        <f>SUM(F55:F66)</f>
        <v>460</v>
      </c>
      <c r="G54" s="150">
        <f aca="true" t="shared" si="11" ref="G54:U54">SUM(G55:G66)</f>
        <v>425</v>
      </c>
      <c r="H54" s="150">
        <f t="shared" si="11"/>
        <v>875</v>
      </c>
      <c r="I54" s="151">
        <f t="shared" si="11"/>
        <v>35</v>
      </c>
      <c r="J54" s="152">
        <f t="shared" si="11"/>
        <v>0</v>
      </c>
      <c r="K54" s="150">
        <f t="shared" si="11"/>
        <v>0</v>
      </c>
      <c r="L54" s="151">
        <f t="shared" si="11"/>
        <v>0</v>
      </c>
      <c r="M54" s="152">
        <f t="shared" si="11"/>
        <v>15</v>
      </c>
      <c r="N54" s="150">
        <f t="shared" si="11"/>
        <v>135</v>
      </c>
      <c r="O54" s="151">
        <f t="shared" si="11"/>
        <v>10</v>
      </c>
      <c r="P54" s="152">
        <f t="shared" si="11"/>
        <v>20</v>
      </c>
      <c r="Q54" s="150">
        <f t="shared" si="11"/>
        <v>145</v>
      </c>
      <c r="R54" s="153">
        <f t="shared" si="11"/>
        <v>13</v>
      </c>
      <c r="S54" s="161">
        <f t="shared" si="11"/>
        <v>0</v>
      </c>
      <c r="T54" s="150">
        <f t="shared" si="11"/>
        <v>145</v>
      </c>
      <c r="U54" s="150">
        <f t="shared" si="11"/>
        <v>12</v>
      </c>
      <c r="V54" s="166"/>
      <c r="W54" s="111"/>
      <c r="X54" s="111"/>
      <c r="Y54" s="53"/>
      <c r="Z54" s="53"/>
      <c r="AA54" s="53"/>
    </row>
    <row r="55" spans="1:27" s="45" customFormat="1" ht="14.25">
      <c r="A55" s="28">
        <v>21</v>
      </c>
      <c r="B55" s="73" t="s">
        <v>57</v>
      </c>
      <c r="C55" s="93" t="s">
        <v>63</v>
      </c>
      <c r="D55" s="93" t="s">
        <v>34</v>
      </c>
      <c r="E55" s="196" t="s">
        <v>35</v>
      </c>
      <c r="F55" s="192">
        <f>+SUM(J55+K55+M55+N55+P55+Q55+S55+T55)</f>
        <v>15</v>
      </c>
      <c r="G55" s="40">
        <f>SUM(K55+N55+Q55+T55)</f>
        <v>0</v>
      </c>
      <c r="H55" s="40">
        <f t="shared" si="5"/>
        <v>25</v>
      </c>
      <c r="I55" s="41">
        <f>L55+O55+R55+U55</f>
        <v>1</v>
      </c>
      <c r="J55" s="25"/>
      <c r="K55" s="26"/>
      <c r="L55" s="27"/>
      <c r="M55" s="94">
        <v>15</v>
      </c>
      <c r="N55" s="95"/>
      <c r="O55" s="96">
        <v>1</v>
      </c>
      <c r="P55" s="100"/>
      <c r="Q55" s="93"/>
      <c r="R55" s="101"/>
      <c r="S55" s="100"/>
      <c r="T55" s="93"/>
      <c r="U55" s="101"/>
      <c r="V55" s="61"/>
      <c r="W55" s="61"/>
      <c r="X55" s="61"/>
      <c r="Y55" s="61"/>
      <c r="Z55" s="61"/>
      <c r="AA55" s="61"/>
    </row>
    <row r="56" spans="1:27" s="45" customFormat="1" ht="14.25">
      <c r="A56" s="28">
        <v>22</v>
      </c>
      <c r="B56" s="73" t="s">
        <v>94</v>
      </c>
      <c r="C56" s="93" t="s">
        <v>63</v>
      </c>
      <c r="D56" s="93" t="s">
        <v>34</v>
      </c>
      <c r="E56" s="196" t="s">
        <v>41</v>
      </c>
      <c r="F56" s="192">
        <f aca="true" t="shared" si="12" ref="F56:F66">+SUM(J56+K56+M56+N56+P56+Q56+S56+T56)</f>
        <v>15</v>
      </c>
      <c r="G56" s="40">
        <f aca="true" t="shared" si="13" ref="G56:G66">SUM(K56+N56+Q56+T56)</f>
        <v>15</v>
      </c>
      <c r="H56" s="40">
        <f t="shared" si="5"/>
        <v>25</v>
      </c>
      <c r="I56" s="41">
        <f aca="true" t="shared" si="14" ref="I56:I66">L56+O56+R56+U56</f>
        <v>1</v>
      </c>
      <c r="J56" s="25"/>
      <c r="K56" s="26"/>
      <c r="L56" s="27"/>
      <c r="M56" s="94"/>
      <c r="N56" s="95">
        <v>15</v>
      </c>
      <c r="O56" s="96">
        <v>1</v>
      </c>
      <c r="P56" s="100"/>
      <c r="Q56" s="93"/>
      <c r="R56" s="101"/>
      <c r="S56" s="100"/>
      <c r="T56" s="93"/>
      <c r="U56" s="101"/>
      <c r="V56" s="61"/>
      <c r="W56" s="61"/>
      <c r="X56" s="61"/>
      <c r="Y56" s="61"/>
      <c r="Z56" s="61"/>
      <c r="AA56" s="61"/>
    </row>
    <row r="57" spans="1:27" s="45" customFormat="1" ht="14.25">
      <c r="A57" s="28">
        <v>23</v>
      </c>
      <c r="B57" s="73" t="s">
        <v>95</v>
      </c>
      <c r="C57" s="93" t="s">
        <v>63</v>
      </c>
      <c r="D57" s="93" t="s">
        <v>34</v>
      </c>
      <c r="E57" s="196" t="s">
        <v>41</v>
      </c>
      <c r="F57" s="192">
        <f t="shared" si="12"/>
        <v>30</v>
      </c>
      <c r="G57" s="40">
        <f t="shared" si="13"/>
        <v>30</v>
      </c>
      <c r="H57" s="40">
        <f t="shared" si="5"/>
        <v>75</v>
      </c>
      <c r="I57" s="41">
        <f t="shared" si="14"/>
        <v>3</v>
      </c>
      <c r="J57" s="25"/>
      <c r="K57" s="26"/>
      <c r="L57" s="27"/>
      <c r="M57" s="94"/>
      <c r="N57" s="95"/>
      <c r="O57" s="96"/>
      <c r="P57" s="102"/>
      <c r="Q57" s="93">
        <v>30</v>
      </c>
      <c r="R57" s="101">
        <v>3</v>
      </c>
      <c r="S57" s="102"/>
      <c r="T57" s="93"/>
      <c r="U57" s="101"/>
      <c r="V57" s="54"/>
      <c r="W57" s="54"/>
      <c r="X57" s="54"/>
      <c r="Y57" s="61"/>
      <c r="Z57" s="61"/>
      <c r="AA57" s="61"/>
    </row>
    <row r="58" spans="1:27" s="45" customFormat="1" ht="14.25">
      <c r="A58" s="28">
        <v>24</v>
      </c>
      <c r="B58" s="73" t="s">
        <v>106</v>
      </c>
      <c r="C58" s="93" t="s">
        <v>63</v>
      </c>
      <c r="D58" s="93" t="s">
        <v>34</v>
      </c>
      <c r="E58" s="196" t="s">
        <v>42</v>
      </c>
      <c r="F58" s="192">
        <f t="shared" si="12"/>
        <v>105</v>
      </c>
      <c r="G58" s="40">
        <f t="shared" si="13"/>
        <v>105</v>
      </c>
      <c r="H58" s="40">
        <f t="shared" si="5"/>
        <v>175</v>
      </c>
      <c r="I58" s="41">
        <f t="shared" si="14"/>
        <v>7</v>
      </c>
      <c r="J58" s="25"/>
      <c r="K58" s="26"/>
      <c r="L58" s="27"/>
      <c r="M58" s="94"/>
      <c r="N58" s="95">
        <v>30</v>
      </c>
      <c r="O58" s="96">
        <v>2</v>
      </c>
      <c r="P58" s="100"/>
      <c r="Q58" s="93">
        <v>45</v>
      </c>
      <c r="R58" s="101">
        <v>3</v>
      </c>
      <c r="S58" s="100"/>
      <c r="T58" s="93">
        <v>30</v>
      </c>
      <c r="U58" s="101">
        <v>2</v>
      </c>
      <c r="V58" s="64"/>
      <c r="W58" s="64"/>
      <c r="X58" s="64"/>
      <c r="Y58" s="61"/>
      <c r="Z58" s="61"/>
      <c r="AA58" s="61"/>
    </row>
    <row r="59" spans="1:27" s="45" customFormat="1" ht="14.25">
      <c r="A59" s="28" t="s">
        <v>112</v>
      </c>
      <c r="B59" s="73" t="s">
        <v>79</v>
      </c>
      <c r="C59" s="93" t="s">
        <v>63</v>
      </c>
      <c r="D59" s="93" t="s">
        <v>34</v>
      </c>
      <c r="E59" s="196" t="s">
        <v>42</v>
      </c>
      <c r="F59" s="192">
        <f t="shared" si="12"/>
        <v>105</v>
      </c>
      <c r="G59" s="40">
        <f t="shared" si="13"/>
        <v>105</v>
      </c>
      <c r="H59" s="40">
        <f t="shared" si="5"/>
        <v>175</v>
      </c>
      <c r="I59" s="41">
        <f t="shared" si="14"/>
        <v>7</v>
      </c>
      <c r="J59" s="25"/>
      <c r="K59" s="26"/>
      <c r="L59" s="27"/>
      <c r="M59" s="94"/>
      <c r="N59" s="95">
        <v>30</v>
      </c>
      <c r="O59" s="96">
        <v>2</v>
      </c>
      <c r="P59" s="100"/>
      <c r="Q59" s="93">
        <v>45</v>
      </c>
      <c r="R59" s="101">
        <v>3</v>
      </c>
      <c r="S59" s="100"/>
      <c r="T59" s="93">
        <v>30</v>
      </c>
      <c r="U59" s="101">
        <v>2</v>
      </c>
      <c r="V59" s="64"/>
      <c r="W59" s="64"/>
      <c r="X59" s="64"/>
      <c r="Y59" s="61"/>
      <c r="Z59" s="61"/>
      <c r="AA59" s="61"/>
    </row>
    <row r="60" spans="1:27" s="49" customFormat="1" ht="14.25">
      <c r="A60" s="28">
        <v>26</v>
      </c>
      <c r="B60" s="73" t="s">
        <v>60</v>
      </c>
      <c r="C60" s="93" t="s">
        <v>63</v>
      </c>
      <c r="D60" s="93" t="s">
        <v>34</v>
      </c>
      <c r="E60" s="196" t="s">
        <v>64</v>
      </c>
      <c r="F60" s="192">
        <f t="shared" si="12"/>
        <v>30</v>
      </c>
      <c r="G60" s="40">
        <f t="shared" si="13"/>
        <v>30</v>
      </c>
      <c r="H60" s="40">
        <f t="shared" si="5"/>
        <v>50</v>
      </c>
      <c r="I60" s="41">
        <f t="shared" si="14"/>
        <v>2</v>
      </c>
      <c r="J60" s="25"/>
      <c r="K60" s="26"/>
      <c r="L60" s="27"/>
      <c r="M60" s="94"/>
      <c r="N60" s="95">
        <v>30</v>
      </c>
      <c r="O60" s="96">
        <v>2</v>
      </c>
      <c r="P60" s="100"/>
      <c r="Q60" s="93"/>
      <c r="R60" s="101"/>
      <c r="S60" s="100"/>
      <c r="T60" s="93"/>
      <c r="U60" s="101"/>
      <c r="V60" s="112"/>
      <c r="W60" s="112"/>
      <c r="X60" s="112"/>
      <c r="Y60" s="112"/>
      <c r="Z60" s="112"/>
      <c r="AA60" s="112"/>
    </row>
    <row r="61" spans="1:27" s="49" customFormat="1" ht="14.25">
      <c r="A61" s="28" t="s">
        <v>113</v>
      </c>
      <c r="B61" s="73" t="s">
        <v>70</v>
      </c>
      <c r="C61" s="93" t="s">
        <v>63</v>
      </c>
      <c r="D61" s="93" t="s">
        <v>34</v>
      </c>
      <c r="E61" s="196" t="s">
        <v>64</v>
      </c>
      <c r="F61" s="192">
        <f t="shared" si="12"/>
        <v>25</v>
      </c>
      <c r="G61" s="40">
        <f t="shared" si="13"/>
        <v>25</v>
      </c>
      <c r="H61" s="40">
        <f t="shared" si="5"/>
        <v>50</v>
      </c>
      <c r="I61" s="41">
        <f t="shared" si="14"/>
        <v>2</v>
      </c>
      <c r="J61" s="25"/>
      <c r="K61" s="26"/>
      <c r="L61" s="27"/>
      <c r="M61" s="97"/>
      <c r="N61" s="95"/>
      <c r="O61" s="96"/>
      <c r="P61" s="100"/>
      <c r="Q61" s="103">
        <v>25</v>
      </c>
      <c r="R61" s="104">
        <v>2</v>
      </c>
      <c r="S61" s="100"/>
      <c r="T61" s="103"/>
      <c r="U61" s="114"/>
      <c r="V61" s="112"/>
      <c r="W61" s="112"/>
      <c r="X61" s="112"/>
      <c r="Y61" s="112"/>
      <c r="Z61" s="112"/>
      <c r="AA61" s="112"/>
    </row>
    <row r="62" spans="1:27" s="49" customFormat="1" ht="14.25">
      <c r="A62" s="28" t="s">
        <v>90</v>
      </c>
      <c r="B62" s="73" t="s">
        <v>71</v>
      </c>
      <c r="C62" s="93" t="s">
        <v>63</v>
      </c>
      <c r="D62" s="93" t="s">
        <v>34</v>
      </c>
      <c r="E62" s="196" t="s">
        <v>64</v>
      </c>
      <c r="F62" s="192">
        <f t="shared" si="12"/>
        <v>30</v>
      </c>
      <c r="G62" s="40">
        <f t="shared" si="13"/>
        <v>30</v>
      </c>
      <c r="H62" s="40">
        <f t="shared" si="5"/>
        <v>75</v>
      </c>
      <c r="I62" s="41">
        <f t="shared" si="14"/>
        <v>3</v>
      </c>
      <c r="J62" s="25"/>
      <c r="K62" s="26"/>
      <c r="L62" s="27"/>
      <c r="M62" s="94"/>
      <c r="N62" s="95"/>
      <c r="O62" s="96"/>
      <c r="P62" s="100"/>
      <c r="Q62" s="103"/>
      <c r="R62" s="104"/>
      <c r="S62" s="100"/>
      <c r="T62" s="103">
        <v>30</v>
      </c>
      <c r="U62" s="114">
        <v>3</v>
      </c>
      <c r="V62" s="112"/>
      <c r="W62" s="112"/>
      <c r="X62" s="112"/>
      <c r="Y62" s="112"/>
      <c r="Z62" s="112"/>
      <c r="AA62" s="112"/>
    </row>
    <row r="63" spans="1:27" s="49" customFormat="1" ht="14.25">
      <c r="A63" s="28">
        <v>29</v>
      </c>
      <c r="B63" s="73" t="s">
        <v>61</v>
      </c>
      <c r="C63" s="93" t="s">
        <v>63</v>
      </c>
      <c r="D63" s="93" t="s">
        <v>34</v>
      </c>
      <c r="E63" s="196" t="s">
        <v>64</v>
      </c>
      <c r="F63" s="192">
        <f t="shared" si="12"/>
        <v>25</v>
      </c>
      <c r="G63" s="40">
        <f t="shared" si="13"/>
        <v>25</v>
      </c>
      <c r="H63" s="40">
        <f t="shared" si="5"/>
        <v>50</v>
      </c>
      <c r="I63" s="41">
        <f t="shared" si="14"/>
        <v>2</v>
      </c>
      <c r="J63" s="25"/>
      <c r="K63" s="26"/>
      <c r="L63" s="27"/>
      <c r="M63" s="94"/>
      <c r="N63" s="95"/>
      <c r="O63" s="96"/>
      <c r="P63" s="100"/>
      <c r="Q63" s="103"/>
      <c r="R63" s="104"/>
      <c r="S63" s="100"/>
      <c r="T63" s="103">
        <v>25</v>
      </c>
      <c r="U63" s="114">
        <v>2</v>
      </c>
      <c r="V63" s="112"/>
      <c r="W63" s="112"/>
      <c r="X63" s="112"/>
      <c r="Y63" s="112"/>
      <c r="Z63" s="112"/>
      <c r="AA63" s="112"/>
    </row>
    <row r="64" spans="1:27" s="49" customFormat="1" ht="14.25">
      <c r="A64" s="28" t="s">
        <v>114</v>
      </c>
      <c r="B64" s="74" t="s">
        <v>62</v>
      </c>
      <c r="C64" s="93" t="s">
        <v>63</v>
      </c>
      <c r="D64" s="93" t="s">
        <v>34</v>
      </c>
      <c r="E64" s="196" t="s">
        <v>35</v>
      </c>
      <c r="F64" s="192">
        <f t="shared" si="12"/>
        <v>20</v>
      </c>
      <c r="G64" s="40">
        <f t="shared" si="13"/>
        <v>0</v>
      </c>
      <c r="H64" s="40">
        <f t="shared" si="5"/>
        <v>50</v>
      </c>
      <c r="I64" s="41">
        <f t="shared" si="14"/>
        <v>2</v>
      </c>
      <c r="J64" s="25"/>
      <c r="K64" s="26"/>
      <c r="L64" s="27"/>
      <c r="M64" s="94"/>
      <c r="N64" s="95"/>
      <c r="O64" s="96"/>
      <c r="P64" s="100">
        <v>20</v>
      </c>
      <c r="Q64" s="103"/>
      <c r="R64" s="104">
        <v>2</v>
      </c>
      <c r="S64" s="100"/>
      <c r="T64" s="103"/>
      <c r="U64" s="114"/>
      <c r="V64" s="112"/>
      <c r="W64" s="112"/>
      <c r="X64" s="112"/>
      <c r="Y64" s="112"/>
      <c r="Z64" s="112"/>
      <c r="AA64" s="112"/>
    </row>
    <row r="65" spans="1:27" s="49" customFormat="1" ht="14.25">
      <c r="A65" s="28" t="s">
        <v>91</v>
      </c>
      <c r="B65" s="73" t="s">
        <v>80</v>
      </c>
      <c r="C65" s="93" t="s">
        <v>63</v>
      </c>
      <c r="D65" s="93" t="s">
        <v>34</v>
      </c>
      <c r="E65" s="196" t="s">
        <v>42</v>
      </c>
      <c r="F65" s="192">
        <f t="shared" si="12"/>
        <v>30</v>
      </c>
      <c r="G65" s="40">
        <f t="shared" si="13"/>
        <v>30</v>
      </c>
      <c r="H65" s="40">
        <f t="shared" si="5"/>
        <v>75</v>
      </c>
      <c r="I65" s="41">
        <f t="shared" si="14"/>
        <v>3</v>
      </c>
      <c r="J65" s="25"/>
      <c r="K65" s="26"/>
      <c r="L65" s="27"/>
      <c r="M65" s="94"/>
      <c r="N65" s="95"/>
      <c r="O65" s="96"/>
      <c r="P65" s="100"/>
      <c r="Q65" s="103"/>
      <c r="R65" s="104"/>
      <c r="S65" s="100"/>
      <c r="T65" s="103">
        <v>30</v>
      </c>
      <c r="U65" s="114">
        <v>3</v>
      </c>
      <c r="V65" s="112"/>
      <c r="W65" s="112"/>
      <c r="X65" s="112"/>
      <c r="Y65" s="112"/>
      <c r="Z65" s="112"/>
      <c r="AA65" s="112"/>
    </row>
    <row r="66" spans="1:27" s="49" customFormat="1" ht="14.25">
      <c r="A66" s="28">
        <v>32</v>
      </c>
      <c r="B66" s="157" t="s">
        <v>81</v>
      </c>
      <c r="C66" s="103" t="s">
        <v>63</v>
      </c>
      <c r="D66" s="93" t="s">
        <v>34</v>
      </c>
      <c r="E66" s="104" t="s">
        <v>41</v>
      </c>
      <c r="F66" s="192">
        <f t="shared" si="12"/>
        <v>30</v>
      </c>
      <c r="G66" s="40">
        <f t="shared" si="13"/>
        <v>30</v>
      </c>
      <c r="H66" s="40">
        <f t="shared" si="5"/>
        <v>50</v>
      </c>
      <c r="I66" s="41">
        <f t="shared" si="14"/>
        <v>2</v>
      </c>
      <c r="J66" s="25"/>
      <c r="K66" s="142"/>
      <c r="L66" s="154"/>
      <c r="M66" s="97"/>
      <c r="N66" s="94">
        <v>30</v>
      </c>
      <c r="O66" s="155">
        <v>2</v>
      </c>
      <c r="P66" s="100"/>
      <c r="Q66" s="103"/>
      <c r="R66" s="104"/>
      <c r="S66" s="100"/>
      <c r="T66" s="103"/>
      <c r="U66" s="114"/>
      <c r="V66" s="112"/>
      <c r="W66" s="112"/>
      <c r="X66" s="112"/>
      <c r="Y66" s="112"/>
      <c r="Z66" s="112"/>
      <c r="AA66" s="112"/>
    </row>
    <row r="67" spans="1:27" s="46" customFormat="1" ht="15.75">
      <c r="A67" s="263" t="s">
        <v>69</v>
      </c>
      <c r="B67" s="264"/>
      <c r="C67" s="264"/>
      <c r="D67" s="264"/>
      <c r="E67" s="264"/>
      <c r="F67" s="152">
        <f>SUM(F68:F79)</f>
        <v>460</v>
      </c>
      <c r="G67" s="150">
        <f aca="true" t="shared" si="15" ref="G67:U67">SUM(G68:G79)</f>
        <v>425</v>
      </c>
      <c r="H67" s="150">
        <f t="shared" si="15"/>
        <v>875</v>
      </c>
      <c r="I67" s="153">
        <f t="shared" si="15"/>
        <v>35</v>
      </c>
      <c r="J67" s="161">
        <f t="shared" si="15"/>
        <v>0</v>
      </c>
      <c r="K67" s="150">
        <f t="shared" si="15"/>
        <v>0</v>
      </c>
      <c r="L67" s="151">
        <f t="shared" si="15"/>
        <v>0</v>
      </c>
      <c r="M67" s="152">
        <f t="shared" si="15"/>
        <v>15</v>
      </c>
      <c r="N67" s="150">
        <f t="shared" si="15"/>
        <v>135</v>
      </c>
      <c r="O67" s="153">
        <f t="shared" si="15"/>
        <v>10</v>
      </c>
      <c r="P67" s="161">
        <f t="shared" si="15"/>
        <v>20</v>
      </c>
      <c r="Q67" s="150">
        <f t="shared" si="15"/>
        <v>145</v>
      </c>
      <c r="R67" s="151">
        <f t="shared" si="15"/>
        <v>13</v>
      </c>
      <c r="S67" s="152">
        <f t="shared" si="15"/>
        <v>0</v>
      </c>
      <c r="T67" s="150">
        <f t="shared" si="15"/>
        <v>145</v>
      </c>
      <c r="U67" s="151">
        <f t="shared" si="15"/>
        <v>12</v>
      </c>
      <c r="V67" s="166"/>
      <c r="W67" s="111"/>
      <c r="X67" s="111"/>
      <c r="Y67" s="53"/>
      <c r="Z67" s="53"/>
      <c r="AA67" s="53"/>
    </row>
    <row r="68" spans="1:27" s="45" customFormat="1" ht="15">
      <c r="A68" s="28">
        <v>21</v>
      </c>
      <c r="B68" s="73" t="s">
        <v>57</v>
      </c>
      <c r="C68" s="93" t="s">
        <v>63</v>
      </c>
      <c r="D68" s="93" t="s">
        <v>34</v>
      </c>
      <c r="E68" s="196" t="s">
        <v>35</v>
      </c>
      <c r="F68" s="192">
        <f>+SUM(J68+K68+M68+N68+P68+Q68+S68+T68)</f>
        <v>15</v>
      </c>
      <c r="G68" s="40">
        <f>SUM(K68+N68+Q68+T68)</f>
        <v>0</v>
      </c>
      <c r="H68" s="40">
        <f t="shared" si="5"/>
        <v>25</v>
      </c>
      <c r="I68" s="41">
        <f>L68+O68+R68+U68</f>
        <v>1</v>
      </c>
      <c r="J68" s="25"/>
      <c r="K68" s="26"/>
      <c r="L68" s="27"/>
      <c r="M68" s="94">
        <v>15</v>
      </c>
      <c r="N68" s="95"/>
      <c r="O68" s="96">
        <v>1</v>
      </c>
      <c r="P68" s="100"/>
      <c r="Q68" s="93"/>
      <c r="R68" s="101"/>
      <c r="S68" s="98"/>
      <c r="T68" s="92"/>
      <c r="U68" s="101"/>
      <c r="V68" s="61"/>
      <c r="W68" s="61"/>
      <c r="X68" s="61"/>
      <c r="Y68" s="61"/>
      <c r="Z68" s="61"/>
      <c r="AA68" s="61"/>
    </row>
    <row r="69" spans="1:27" s="45" customFormat="1" ht="15">
      <c r="A69" s="28">
        <v>22</v>
      </c>
      <c r="B69" s="73" t="s">
        <v>58</v>
      </c>
      <c r="C69" s="93" t="s">
        <v>63</v>
      </c>
      <c r="D69" s="93" t="s">
        <v>34</v>
      </c>
      <c r="E69" s="101" t="s">
        <v>41</v>
      </c>
      <c r="F69" s="193">
        <f aca="true" t="shared" si="16" ref="F69:F79">+SUM(J69+K69+M69+N69+P69+Q69+S69+T69)</f>
        <v>15</v>
      </c>
      <c r="G69" s="40">
        <f aca="true" t="shared" si="17" ref="G69:G79">SUM(K69+N69+Q69+T69)</f>
        <v>15</v>
      </c>
      <c r="H69" s="40">
        <f t="shared" si="5"/>
        <v>25</v>
      </c>
      <c r="I69" s="41">
        <f aca="true" t="shared" si="18" ref="I69:I79">L69+O69+R69+U69</f>
        <v>1</v>
      </c>
      <c r="J69" s="25"/>
      <c r="K69" s="26"/>
      <c r="L69" s="27"/>
      <c r="M69" s="94"/>
      <c r="N69" s="95">
        <v>15</v>
      </c>
      <c r="O69" s="96">
        <v>1</v>
      </c>
      <c r="P69" s="100"/>
      <c r="Q69" s="93"/>
      <c r="R69" s="101"/>
      <c r="S69" s="98"/>
      <c r="T69" s="92"/>
      <c r="U69" s="101"/>
      <c r="V69" s="61"/>
      <c r="W69" s="61"/>
      <c r="X69" s="61"/>
      <c r="Y69" s="61"/>
      <c r="Z69" s="61"/>
      <c r="AA69" s="61"/>
    </row>
    <row r="70" spans="1:27" s="45" customFormat="1" ht="15">
      <c r="A70" s="28">
        <v>23</v>
      </c>
      <c r="B70" s="73" t="s">
        <v>59</v>
      </c>
      <c r="C70" s="93" t="s">
        <v>63</v>
      </c>
      <c r="D70" s="93" t="s">
        <v>34</v>
      </c>
      <c r="E70" s="101" t="s">
        <v>41</v>
      </c>
      <c r="F70" s="193">
        <f t="shared" si="16"/>
        <v>30</v>
      </c>
      <c r="G70" s="40">
        <f t="shared" si="17"/>
        <v>30</v>
      </c>
      <c r="H70" s="40">
        <f t="shared" si="5"/>
        <v>75</v>
      </c>
      <c r="I70" s="41">
        <f t="shared" si="18"/>
        <v>3</v>
      </c>
      <c r="J70" s="25"/>
      <c r="K70" s="26"/>
      <c r="L70" s="27"/>
      <c r="M70" s="94"/>
      <c r="N70" s="95"/>
      <c r="O70" s="96"/>
      <c r="P70" s="102"/>
      <c r="Q70" s="93">
        <v>30</v>
      </c>
      <c r="R70" s="101">
        <v>3</v>
      </c>
      <c r="S70" s="115"/>
      <c r="T70" s="92"/>
      <c r="U70" s="101"/>
      <c r="V70" s="54"/>
      <c r="W70" s="54"/>
      <c r="X70" s="54"/>
      <c r="Y70" s="61"/>
      <c r="Z70" s="61"/>
      <c r="AA70" s="61"/>
    </row>
    <row r="71" spans="1:27" s="45" customFormat="1" ht="14.25">
      <c r="A71" s="28">
        <v>24</v>
      </c>
      <c r="B71" s="73" t="s">
        <v>78</v>
      </c>
      <c r="C71" s="93" t="s">
        <v>63</v>
      </c>
      <c r="D71" s="93" t="s">
        <v>34</v>
      </c>
      <c r="E71" s="196" t="s">
        <v>42</v>
      </c>
      <c r="F71" s="192">
        <f t="shared" si="16"/>
        <v>105</v>
      </c>
      <c r="G71" s="40">
        <f t="shared" si="17"/>
        <v>105</v>
      </c>
      <c r="H71" s="40">
        <f t="shared" si="5"/>
        <v>175</v>
      </c>
      <c r="I71" s="41">
        <f t="shared" si="18"/>
        <v>7</v>
      </c>
      <c r="J71" s="25"/>
      <c r="K71" s="26"/>
      <c r="L71" s="27"/>
      <c r="M71" s="94"/>
      <c r="N71" s="95">
        <v>30</v>
      </c>
      <c r="O71" s="96">
        <v>2</v>
      </c>
      <c r="P71" s="100"/>
      <c r="Q71" s="93">
        <v>45</v>
      </c>
      <c r="R71" s="101">
        <v>3</v>
      </c>
      <c r="S71" s="100"/>
      <c r="T71" s="93">
        <v>30</v>
      </c>
      <c r="U71" s="101">
        <v>2</v>
      </c>
      <c r="V71" s="64"/>
      <c r="W71" s="64"/>
      <c r="X71" s="64"/>
      <c r="Y71" s="61"/>
      <c r="Z71" s="61"/>
      <c r="AA71" s="61"/>
    </row>
    <row r="72" spans="1:27" s="45" customFormat="1" ht="14.25">
      <c r="A72" s="28" t="s">
        <v>115</v>
      </c>
      <c r="B72" s="73" t="s">
        <v>79</v>
      </c>
      <c r="C72" s="93" t="s">
        <v>63</v>
      </c>
      <c r="D72" s="93" t="s">
        <v>34</v>
      </c>
      <c r="E72" s="196" t="s">
        <v>42</v>
      </c>
      <c r="F72" s="192">
        <f t="shared" si="16"/>
        <v>105</v>
      </c>
      <c r="G72" s="40">
        <f t="shared" si="17"/>
        <v>105</v>
      </c>
      <c r="H72" s="40">
        <f t="shared" si="5"/>
        <v>175</v>
      </c>
      <c r="I72" s="41">
        <f t="shared" si="18"/>
        <v>7</v>
      </c>
      <c r="J72" s="25"/>
      <c r="K72" s="26"/>
      <c r="L72" s="27"/>
      <c r="M72" s="94"/>
      <c r="N72" s="95">
        <v>30</v>
      </c>
      <c r="O72" s="96">
        <v>2</v>
      </c>
      <c r="P72" s="100"/>
      <c r="Q72" s="93">
        <v>45</v>
      </c>
      <c r="R72" s="101">
        <v>3</v>
      </c>
      <c r="S72" s="100"/>
      <c r="T72" s="93">
        <v>30</v>
      </c>
      <c r="U72" s="101">
        <v>2</v>
      </c>
      <c r="V72" s="64"/>
      <c r="W72" s="64"/>
      <c r="X72" s="64"/>
      <c r="Y72" s="61"/>
      <c r="Z72" s="61"/>
      <c r="AA72" s="61"/>
    </row>
    <row r="73" spans="1:27" s="45" customFormat="1" ht="15">
      <c r="A73" s="28">
        <v>26</v>
      </c>
      <c r="B73" s="73" t="s">
        <v>60</v>
      </c>
      <c r="C73" s="93" t="s">
        <v>63</v>
      </c>
      <c r="D73" s="93" t="s">
        <v>34</v>
      </c>
      <c r="E73" s="196" t="s">
        <v>64</v>
      </c>
      <c r="F73" s="192">
        <f t="shared" si="16"/>
        <v>30</v>
      </c>
      <c r="G73" s="40">
        <f t="shared" si="17"/>
        <v>30</v>
      </c>
      <c r="H73" s="40">
        <f t="shared" si="5"/>
        <v>50</v>
      </c>
      <c r="I73" s="41">
        <f t="shared" si="18"/>
        <v>2</v>
      </c>
      <c r="J73" s="25"/>
      <c r="K73" s="26"/>
      <c r="L73" s="27"/>
      <c r="M73" s="94"/>
      <c r="N73" s="95">
        <v>30</v>
      </c>
      <c r="O73" s="96">
        <v>2</v>
      </c>
      <c r="P73" s="100"/>
      <c r="Q73" s="93"/>
      <c r="R73" s="101"/>
      <c r="S73" s="98"/>
      <c r="T73" s="92"/>
      <c r="U73" s="101"/>
      <c r="V73" s="64"/>
      <c r="W73" s="64"/>
      <c r="X73" s="64"/>
      <c r="Y73" s="61"/>
      <c r="Z73" s="61"/>
      <c r="AA73" s="61"/>
    </row>
    <row r="74" spans="1:27" s="45" customFormat="1" ht="15">
      <c r="A74" s="28" t="s">
        <v>116</v>
      </c>
      <c r="B74" s="73" t="s">
        <v>65</v>
      </c>
      <c r="C74" s="93" t="s">
        <v>63</v>
      </c>
      <c r="D74" s="93" t="s">
        <v>34</v>
      </c>
      <c r="E74" s="196" t="s">
        <v>64</v>
      </c>
      <c r="F74" s="192">
        <f t="shared" si="16"/>
        <v>25</v>
      </c>
      <c r="G74" s="40">
        <f t="shared" si="17"/>
        <v>25</v>
      </c>
      <c r="H74" s="40">
        <f t="shared" si="5"/>
        <v>50</v>
      </c>
      <c r="I74" s="41">
        <f t="shared" si="18"/>
        <v>2</v>
      </c>
      <c r="J74" s="25"/>
      <c r="K74" s="26"/>
      <c r="L74" s="27"/>
      <c r="M74" s="97"/>
      <c r="N74" s="95"/>
      <c r="O74" s="96"/>
      <c r="P74" s="100"/>
      <c r="Q74" s="103">
        <v>25</v>
      </c>
      <c r="R74" s="104">
        <v>2</v>
      </c>
      <c r="S74" s="98"/>
      <c r="T74" s="99"/>
      <c r="U74" s="114"/>
      <c r="V74" s="64"/>
      <c r="W74" s="64"/>
      <c r="X74" s="64"/>
      <c r="Y74" s="61"/>
      <c r="Z74" s="61"/>
      <c r="AA74" s="61"/>
    </row>
    <row r="75" spans="1:27" s="45" customFormat="1" ht="15">
      <c r="A75" s="28">
        <v>28</v>
      </c>
      <c r="B75" s="73" t="s">
        <v>72</v>
      </c>
      <c r="C75" s="93" t="s">
        <v>63</v>
      </c>
      <c r="D75" s="93" t="s">
        <v>34</v>
      </c>
      <c r="E75" s="101" t="s">
        <v>64</v>
      </c>
      <c r="F75" s="193">
        <f t="shared" si="16"/>
        <v>30</v>
      </c>
      <c r="G75" s="40">
        <f t="shared" si="17"/>
        <v>30</v>
      </c>
      <c r="H75" s="40">
        <f t="shared" si="5"/>
        <v>75</v>
      </c>
      <c r="I75" s="41">
        <f t="shared" si="18"/>
        <v>3</v>
      </c>
      <c r="J75" s="25"/>
      <c r="K75" s="26"/>
      <c r="L75" s="27"/>
      <c r="M75" s="94"/>
      <c r="N75" s="95"/>
      <c r="O75" s="96"/>
      <c r="P75" s="100"/>
      <c r="Q75" s="103"/>
      <c r="R75" s="104"/>
      <c r="S75" s="98"/>
      <c r="T75" s="99">
        <v>30</v>
      </c>
      <c r="U75" s="114">
        <v>3</v>
      </c>
      <c r="V75" s="64"/>
      <c r="W75" s="64"/>
      <c r="X75" s="64"/>
      <c r="Y75" s="61"/>
      <c r="Z75" s="61"/>
      <c r="AA75" s="61"/>
    </row>
    <row r="76" spans="1:27" s="45" customFormat="1" ht="15">
      <c r="A76" s="28">
        <v>29</v>
      </c>
      <c r="B76" s="73" t="s">
        <v>61</v>
      </c>
      <c r="C76" s="93" t="s">
        <v>63</v>
      </c>
      <c r="D76" s="93" t="s">
        <v>34</v>
      </c>
      <c r="E76" s="196" t="s">
        <v>64</v>
      </c>
      <c r="F76" s="192">
        <f t="shared" si="16"/>
        <v>25</v>
      </c>
      <c r="G76" s="40">
        <f t="shared" si="17"/>
        <v>25</v>
      </c>
      <c r="H76" s="40">
        <f t="shared" si="5"/>
        <v>50</v>
      </c>
      <c r="I76" s="41">
        <f t="shared" si="18"/>
        <v>2</v>
      </c>
      <c r="J76" s="25"/>
      <c r="K76" s="26"/>
      <c r="L76" s="27"/>
      <c r="M76" s="94"/>
      <c r="N76" s="95"/>
      <c r="O76" s="96"/>
      <c r="P76" s="100"/>
      <c r="Q76" s="103"/>
      <c r="R76" s="104"/>
      <c r="S76" s="98"/>
      <c r="T76" s="99">
        <v>25</v>
      </c>
      <c r="U76" s="114">
        <v>2</v>
      </c>
      <c r="V76" s="64"/>
      <c r="W76" s="64"/>
      <c r="X76" s="64"/>
      <c r="Y76" s="61"/>
      <c r="Z76" s="61"/>
      <c r="AA76" s="61"/>
    </row>
    <row r="77" spans="1:27" s="45" customFormat="1" ht="15">
      <c r="A77" s="28" t="s">
        <v>117</v>
      </c>
      <c r="B77" s="74" t="s">
        <v>66</v>
      </c>
      <c r="C77" s="93" t="s">
        <v>63</v>
      </c>
      <c r="D77" s="93" t="s">
        <v>34</v>
      </c>
      <c r="E77" s="196" t="s">
        <v>35</v>
      </c>
      <c r="F77" s="192">
        <f t="shared" si="16"/>
        <v>20</v>
      </c>
      <c r="G77" s="40">
        <f t="shared" si="17"/>
        <v>0</v>
      </c>
      <c r="H77" s="40">
        <f t="shared" si="5"/>
        <v>50</v>
      </c>
      <c r="I77" s="41">
        <f t="shared" si="18"/>
        <v>2</v>
      </c>
      <c r="J77" s="25"/>
      <c r="K77" s="26"/>
      <c r="L77" s="27"/>
      <c r="M77" s="94"/>
      <c r="N77" s="95"/>
      <c r="O77" s="96"/>
      <c r="P77" s="100">
        <v>20</v>
      </c>
      <c r="Q77" s="103"/>
      <c r="R77" s="104">
        <v>2</v>
      </c>
      <c r="S77" s="98"/>
      <c r="T77" s="99"/>
      <c r="U77" s="114"/>
      <c r="V77" s="64"/>
      <c r="W77" s="64"/>
      <c r="X77" s="64"/>
      <c r="Y77" s="61"/>
      <c r="Z77" s="61"/>
      <c r="AA77" s="61"/>
    </row>
    <row r="78" spans="1:21" s="49" customFormat="1" ht="14.25" customHeight="1">
      <c r="A78" s="28" t="s">
        <v>89</v>
      </c>
      <c r="B78" s="73" t="s">
        <v>82</v>
      </c>
      <c r="C78" s="93" t="s">
        <v>63</v>
      </c>
      <c r="D78" s="93" t="s">
        <v>34</v>
      </c>
      <c r="E78" s="101" t="s">
        <v>42</v>
      </c>
      <c r="F78" s="193">
        <f t="shared" si="16"/>
        <v>30</v>
      </c>
      <c r="G78" s="40">
        <f t="shared" si="17"/>
        <v>30</v>
      </c>
      <c r="H78" s="40">
        <f t="shared" si="5"/>
        <v>75</v>
      </c>
      <c r="I78" s="41">
        <f t="shared" si="18"/>
        <v>3</v>
      </c>
      <c r="J78" s="25"/>
      <c r="K78" s="26"/>
      <c r="L78" s="27"/>
      <c r="M78" s="94"/>
      <c r="N78" s="95"/>
      <c r="O78" s="96"/>
      <c r="P78" s="100"/>
      <c r="Q78" s="103"/>
      <c r="R78" s="104"/>
      <c r="S78" s="158"/>
      <c r="T78" s="159">
        <v>30</v>
      </c>
      <c r="U78" s="160">
        <v>3</v>
      </c>
    </row>
    <row r="79" spans="1:21" s="49" customFormat="1" ht="15">
      <c r="A79" s="28">
        <v>32</v>
      </c>
      <c r="B79" s="157" t="s">
        <v>81</v>
      </c>
      <c r="C79" s="93" t="s">
        <v>63</v>
      </c>
      <c r="D79" s="93" t="s">
        <v>34</v>
      </c>
      <c r="E79" s="101" t="s">
        <v>41</v>
      </c>
      <c r="F79" s="193">
        <f t="shared" si="16"/>
        <v>30</v>
      </c>
      <c r="G79" s="40">
        <f t="shared" si="17"/>
        <v>30</v>
      </c>
      <c r="H79" s="40">
        <f t="shared" si="5"/>
        <v>50</v>
      </c>
      <c r="I79" s="41">
        <f t="shared" si="18"/>
        <v>2</v>
      </c>
      <c r="J79" s="25"/>
      <c r="K79" s="26"/>
      <c r="L79" s="27"/>
      <c r="M79" s="94"/>
      <c r="N79" s="95">
        <v>30</v>
      </c>
      <c r="O79" s="96">
        <v>2</v>
      </c>
      <c r="P79" s="100"/>
      <c r="Q79" s="103"/>
      <c r="R79" s="104"/>
      <c r="S79" s="98"/>
      <c r="T79" s="92"/>
      <c r="U79" s="101"/>
    </row>
    <row r="80" spans="1:22" s="49" customFormat="1" ht="15" customHeight="1">
      <c r="A80" s="151" t="s">
        <v>118</v>
      </c>
      <c r="B80" s="250" t="s">
        <v>123</v>
      </c>
      <c r="C80" s="146"/>
      <c r="D80" s="146"/>
      <c r="E80" s="251"/>
      <c r="F80" s="161">
        <v>365</v>
      </c>
      <c r="G80" s="150">
        <v>335</v>
      </c>
      <c r="H80" s="150">
        <v>875</v>
      </c>
      <c r="I80" s="151">
        <v>35</v>
      </c>
      <c r="J80" s="152"/>
      <c r="K80" s="150"/>
      <c r="L80" s="153"/>
      <c r="M80" s="252">
        <v>30</v>
      </c>
      <c r="N80" s="253">
        <v>75</v>
      </c>
      <c r="O80" s="254">
        <v>10</v>
      </c>
      <c r="P80" s="255"/>
      <c r="Q80" s="252">
        <v>135</v>
      </c>
      <c r="R80" s="256">
        <v>13</v>
      </c>
      <c r="S80" s="255"/>
      <c r="T80" s="253">
        <v>125</v>
      </c>
      <c r="U80" s="254">
        <v>12</v>
      </c>
      <c r="V80" s="209"/>
    </row>
    <row r="81" spans="1:21" s="49" customFormat="1" ht="14.25">
      <c r="A81" s="226">
        <v>33</v>
      </c>
      <c r="B81" s="227" t="s">
        <v>119</v>
      </c>
      <c r="C81" s="228" t="s">
        <v>63</v>
      </c>
      <c r="D81" s="228" t="s">
        <v>34</v>
      </c>
      <c r="E81" s="229" t="s">
        <v>35</v>
      </c>
      <c r="F81" s="230">
        <v>30</v>
      </c>
      <c r="G81" s="226">
        <v>0</v>
      </c>
      <c r="H81" s="226">
        <v>75</v>
      </c>
      <c r="I81" s="231">
        <v>3</v>
      </c>
      <c r="J81" s="230"/>
      <c r="K81" s="226"/>
      <c r="L81" s="231"/>
      <c r="M81" s="232">
        <v>30</v>
      </c>
      <c r="N81" s="228"/>
      <c r="O81" s="233">
        <v>3</v>
      </c>
      <c r="P81" s="234"/>
      <c r="Q81" s="232"/>
      <c r="R81" s="235"/>
      <c r="S81" s="234"/>
      <c r="T81" s="228"/>
      <c r="U81" s="229"/>
    </row>
    <row r="82" spans="1:21" s="49" customFormat="1" ht="14.25">
      <c r="A82" s="226">
        <v>34</v>
      </c>
      <c r="B82" s="227" t="s">
        <v>120</v>
      </c>
      <c r="C82" s="228" t="s">
        <v>63</v>
      </c>
      <c r="D82" s="228" t="s">
        <v>34</v>
      </c>
      <c r="E82" s="229" t="s">
        <v>41</v>
      </c>
      <c r="F82" s="230">
        <v>30</v>
      </c>
      <c r="G82" s="226">
        <v>30</v>
      </c>
      <c r="H82" s="226">
        <v>75</v>
      </c>
      <c r="I82" s="231">
        <v>3</v>
      </c>
      <c r="J82" s="230"/>
      <c r="K82" s="226"/>
      <c r="L82" s="231"/>
      <c r="M82" s="232"/>
      <c r="N82" s="228">
        <v>30</v>
      </c>
      <c r="O82" s="233">
        <v>3</v>
      </c>
      <c r="P82" s="234"/>
      <c r="Q82" s="232"/>
      <c r="R82" s="235"/>
      <c r="S82" s="234"/>
      <c r="T82" s="228"/>
      <c r="U82" s="229"/>
    </row>
    <row r="83" spans="1:21" s="49" customFormat="1" ht="14.25">
      <c r="A83" s="226">
        <v>35</v>
      </c>
      <c r="B83" s="236" t="s">
        <v>121</v>
      </c>
      <c r="C83" s="228" t="s">
        <v>63</v>
      </c>
      <c r="D83" s="228" t="s">
        <v>34</v>
      </c>
      <c r="E83" s="233" t="s">
        <v>64</v>
      </c>
      <c r="F83" s="237">
        <v>60</v>
      </c>
      <c r="G83" s="226">
        <v>60</v>
      </c>
      <c r="H83" s="226">
        <v>150</v>
      </c>
      <c r="I83" s="238">
        <v>6</v>
      </c>
      <c r="J83" s="237"/>
      <c r="K83" s="226"/>
      <c r="L83" s="231"/>
      <c r="M83" s="232"/>
      <c r="N83" s="228"/>
      <c r="O83" s="233"/>
      <c r="P83" s="234"/>
      <c r="Q83" s="232">
        <v>30</v>
      </c>
      <c r="R83" s="235">
        <v>3</v>
      </c>
      <c r="S83" s="234"/>
      <c r="T83" s="228">
        <v>30</v>
      </c>
      <c r="U83" s="229">
        <v>3</v>
      </c>
    </row>
    <row r="84" spans="1:21" s="49" customFormat="1" ht="14.25">
      <c r="A84" s="226">
        <v>36</v>
      </c>
      <c r="B84" s="236" t="s">
        <v>122</v>
      </c>
      <c r="C84" s="228" t="s">
        <v>63</v>
      </c>
      <c r="D84" s="228" t="s">
        <v>34</v>
      </c>
      <c r="E84" s="229" t="s">
        <v>64</v>
      </c>
      <c r="F84" s="230">
        <v>60</v>
      </c>
      <c r="G84" s="226">
        <v>60</v>
      </c>
      <c r="H84" s="226">
        <v>150</v>
      </c>
      <c r="I84" s="238">
        <v>6</v>
      </c>
      <c r="J84" s="237"/>
      <c r="K84" s="226"/>
      <c r="L84" s="231"/>
      <c r="M84" s="232"/>
      <c r="N84" s="228"/>
      <c r="O84" s="233"/>
      <c r="P84" s="234"/>
      <c r="Q84" s="232">
        <v>30</v>
      </c>
      <c r="R84" s="235">
        <v>3</v>
      </c>
      <c r="S84" s="234"/>
      <c r="T84" s="228">
        <v>30</v>
      </c>
      <c r="U84" s="229">
        <v>3</v>
      </c>
    </row>
    <row r="85" spans="1:21" s="49" customFormat="1" ht="14.25">
      <c r="A85" s="239">
        <v>37</v>
      </c>
      <c r="B85" s="236" t="s">
        <v>128</v>
      </c>
      <c r="C85" s="228" t="s">
        <v>63</v>
      </c>
      <c r="D85" s="228" t="s">
        <v>34</v>
      </c>
      <c r="E85" s="233" t="s">
        <v>42</v>
      </c>
      <c r="F85" s="237">
        <v>135</v>
      </c>
      <c r="G85" s="239">
        <v>135</v>
      </c>
      <c r="H85" s="239">
        <v>300</v>
      </c>
      <c r="I85" s="240">
        <v>12</v>
      </c>
      <c r="J85" s="241"/>
      <c r="K85" s="239"/>
      <c r="L85" s="242"/>
      <c r="M85" s="243"/>
      <c r="N85" s="244">
        <v>45</v>
      </c>
      <c r="O85" s="245">
        <v>4</v>
      </c>
      <c r="P85" s="246"/>
      <c r="Q85" s="243">
        <v>45</v>
      </c>
      <c r="R85" s="247">
        <v>4</v>
      </c>
      <c r="S85" s="246"/>
      <c r="T85" s="244">
        <v>45</v>
      </c>
      <c r="U85" s="249">
        <v>4</v>
      </c>
    </row>
    <row r="86" spans="1:21" s="49" customFormat="1" ht="14.25">
      <c r="A86" s="226">
        <v>38</v>
      </c>
      <c r="B86" s="248" t="s">
        <v>81</v>
      </c>
      <c r="C86" s="228" t="s">
        <v>63</v>
      </c>
      <c r="D86" s="228" t="s">
        <v>34</v>
      </c>
      <c r="E86" s="233" t="s">
        <v>41</v>
      </c>
      <c r="F86" s="237">
        <v>50</v>
      </c>
      <c r="G86" s="226">
        <v>50</v>
      </c>
      <c r="H86" s="226">
        <v>125</v>
      </c>
      <c r="I86" s="238">
        <v>5</v>
      </c>
      <c r="J86" s="237"/>
      <c r="K86" s="226"/>
      <c r="L86" s="231"/>
      <c r="M86" s="232"/>
      <c r="N86" s="228"/>
      <c r="O86" s="233"/>
      <c r="P86" s="234"/>
      <c r="Q86" s="232">
        <v>30</v>
      </c>
      <c r="R86" s="235">
        <v>3</v>
      </c>
      <c r="S86" s="234"/>
      <c r="T86" s="228">
        <v>20</v>
      </c>
      <c r="U86" s="229">
        <v>2</v>
      </c>
    </row>
    <row r="87" spans="1:24" s="45" customFormat="1" ht="15.75">
      <c r="A87" s="144" t="s">
        <v>109</v>
      </c>
      <c r="B87" s="145"/>
      <c r="C87" s="146"/>
      <c r="D87" s="146"/>
      <c r="E87" s="145"/>
      <c r="F87" s="152">
        <f>SUM(F88)</f>
        <v>60</v>
      </c>
      <c r="G87" s="150">
        <v>60</v>
      </c>
      <c r="H87" s="150">
        <f aca="true" t="shared" si="19" ref="H87:U87">SUM(H88)</f>
        <v>150</v>
      </c>
      <c r="I87" s="153">
        <f t="shared" si="19"/>
        <v>6</v>
      </c>
      <c r="J87" s="161">
        <f t="shared" si="19"/>
        <v>60</v>
      </c>
      <c r="K87" s="150">
        <f t="shared" si="19"/>
        <v>0</v>
      </c>
      <c r="L87" s="153">
        <f t="shared" si="19"/>
        <v>6</v>
      </c>
      <c r="M87" s="161">
        <f t="shared" si="19"/>
        <v>0</v>
      </c>
      <c r="N87" s="150">
        <f t="shared" si="19"/>
        <v>0</v>
      </c>
      <c r="O87" s="151">
        <f t="shared" si="19"/>
        <v>0</v>
      </c>
      <c r="P87" s="152">
        <f t="shared" si="19"/>
        <v>0</v>
      </c>
      <c r="Q87" s="150">
        <f t="shared" si="19"/>
        <v>0</v>
      </c>
      <c r="R87" s="151">
        <f t="shared" si="19"/>
        <v>0</v>
      </c>
      <c r="S87" s="152">
        <f t="shared" si="19"/>
        <v>0</v>
      </c>
      <c r="T87" s="150">
        <f t="shared" si="19"/>
        <v>0</v>
      </c>
      <c r="U87" s="151">
        <f t="shared" si="19"/>
        <v>0</v>
      </c>
      <c r="V87" s="164"/>
      <c r="W87" s="30"/>
      <c r="X87" s="30"/>
    </row>
    <row r="88" spans="1:24" s="45" customFormat="1" ht="14.25">
      <c r="A88" s="28">
        <v>39</v>
      </c>
      <c r="B88" s="157" t="s">
        <v>108</v>
      </c>
      <c r="C88" s="93" t="s">
        <v>34</v>
      </c>
      <c r="D88" s="93" t="s">
        <v>34</v>
      </c>
      <c r="E88" s="171" t="s">
        <v>64</v>
      </c>
      <c r="F88" s="192">
        <f>+SUM(J88+K88+M88+N88+P88+Q88+S88+T88)</f>
        <v>60</v>
      </c>
      <c r="G88" s="40">
        <v>60</v>
      </c>
      <c r="H88" s="40">
        <f t="shared" si="5"/>
        <v>150</v>
      </c>
      <c r="I88" s="41">
        <f>L88+O88+R88+U88</f>
        <v>6</v>
      </c>
      <c r="J88" s="25">
        <v>60</v>
      </c>
      <c r="K88" s="26"/>
      <c r="L88" s="27">
        <v>6</v>
      </c>
      <c r="M88" s="142"/>
      <c r="N88" s="26"/>
      <c r="O88" s="27"/>
      <c r="P88" s="143"/>
      <c r="Q88" s="32"/>
      <c r="R88" s="86"/>
      <c r="S88" s="141"/>
      <c r="T88" s="38"/>
      <c r="U88" s="116"/>
      <c r="V88" s="164"/>
      <c r="W88" s="30"/>
      <c r="X88" s="30"/>
    </row>
    <row r="89" spans="1:21" s="46" customFormat="1" ht="15.75">
      <c r="A89" s="263" t="s">
        <v>110</v>
      </c>
      <c r="B89" s="264"/>
      <c r="C89" s="264"/>
      <c r="D89" s="264"/>
      <c r="E89" s="264"/>
      <c r="F89" s="152">
        <f>SUM(F90)</f>
        <v>240</v>
      </c>
      <c r="G89" s="150">
        <f aca="true" t="shared" si="20" ref="G89:U89">SUM(G90)</f>
        <v>240</v>
      </c>
      <c r="H89" s="150">
        <f t="shared" si="20"/>
        <v>375</v>
      </c>
      <c r="I89" s="153">
        <f t="shared" si="20"/>
        <v>15</v>
      </c>
      <c r="J89" s="161">
        <f t="shared" si="20"/>
        <v>0</v>
      </c>
      <c r="K89" s="150">
        <f t="shared" si="20"/>
        <v>0</v>
      </c>
      <c r="L89" s="151">
        <f t="shared" si="20"/>
        <v>0</v>
      </c>
      <c r="M89" s="152">
        <f t="shared" si="20"/>
        <v>0</v>
      </c>
      <c r="N89" s="150">
        <f t="shared" si="20"/>
        <v>80</v>
      </c>
      <c r="O89" s="153">
        <f t="shared" si="20"/>
        <v>5</v>
      </c>
      <c r="P89" s="161">
        <f t="shared" si="20"/>
        <v>0</v>
      </c>
      <c r="Q89" s="150">
        <f t="shared" si="20"/>
        <v>80</v>
      </c>
      <c r="R89" s="151">
        <f t="shared" si="20"/>
        <v>5</v>
      </c>
      <c r="S89" s="152">
        <f t="shared" si="20"/>
        <v>0</v>
      </c>
      <c r="T89" s="150">
        <f t="shared" si="20"/>
        <v>80</v>
      </c>
      <c r="U89" s="153">
        <f t="shared" si="20"/>
        <v>5</v>
      </c>
    </row>
    <row r="90" spans="1:24" s="45" customFormat="1" ht="14.25">
      <c r="A90" s="28">
        <v>40</v>
      </c>
      <c r="B90" s="258" t="s">
        <v>130</v>
      </c>
      <c r="C90" s="224" t="s">
        <v>63</v>
      </c>
      <c r="D90" s="38" t="s">
        <v>34</v>
      </c>
      <c r="E90" s="116" t="s">
        <v>42</v>
      </c>
      <c r="F90" s="192">
        <f>+SUM(J90+K90+M90+N90+P90+Q90+S90+T90)</f>
        <v>240</v>
      </c>
      <c r="G90" s="40">
        <f>SUM(K90+N90+Q90+T90)</f>
        <v>240</v>
      </c>
      <c r="H90" s="40">
        <f t="shared" si="5"/>
        <v>375</v>
      </c>
      <c r="I90" s="41">
        <f>L90+O90+R90+U90</f>
        <v>15</v>
      </c>
      <c r="J90" s="25"/>
      <c r="K90" s="26"/>
      <c r="L90" s="27"/>
      <c r="M90" s="25"/>
      <c r="N90" s="26">
        <v>80</v>
      </c>
      <c r="O90" s="27">
        <v>5</v>
      </c>
      <c r="P90" s="72"/>
      <c r="Q90" s="38">
        <v>80</v>
      </c>
      <c r="R90" s="71">
        <v>5</v>
      </c>
      <c r="S90" s="72"/>
      <c r="T90" s="38">
        <v>80</v>
      </c>
      <c r="U90" s="71">
        <v>5</v>
      </c>
      <c r="V90" s="37"/>
      <c r="W90" s="37"/>
      <c r="X90" s="37"/>
    </row>
    <row r="91" spans="1:24" s="45" customFormat="1" ht="28.5">
      <c r="A91" s="28">
        <v>41</v>
      </c>
      <c r="B91" s="105" t="s">
        <v>124</v>
      </c>
      <c r="C91" s="224" t="s">
        <v>63</v>
      </c>
      <c r="D91" s="38" t="s">
        <v>34</v>
      </c>
      <c r="E91" s="116" t="s">
        <v>42</v>
      </c>
      <c r="F91" s="192">
        <f>+SUM(J91+K91+M91+N91+P91+Q91+S91+T91)</f>
        <v>240</v>
      </c>
      <c r="G91" s="40">
        <f>SUM(K91+N91+Q91+T91)</f>
        <v>240</v>
      </c>
      <c r="H91" s="40">
        <f t="shared" si="5"/>
        <v>375</v>
      </c>
      <c r="I91" s="41">
        <f>L91+O91+R91+U91</f>
        <v>15</v>
      </c>
      <c r="J91" s="25"/>
      <c r="K91" s="26"/>
      <c r="L91" s="27"/>
      <c r="M91" s="25"/>
      <c r="N91" s="26">
        <v>80</v>
      </c>
      <c r="O91" s="27">
        <v>5</v>
      </c>
      <c r="P91" s="72"/>
      <c r="Q91" s="38">
        <v>80</v>
      </c>
      <c r="R91" s="71">
        <v>5</v>
      </c>
      <c r="S91" s="72"/>
      <c r="T91" s="38">
        <v>80</v>
      </c>
      <c r="U91" s="71">
        <v>5</v>
      </c>
      <c r="V91" s="37"/>
      <c r="W91" s="37"/>
      <c r="X91" s="37"/>
    </row>
    <row r="92" spans="1:21" s="46" customFormat="1" ht="15.75">
      <c r="A92" s="263" t="s">
        <v>111</v>
      </c>
      <c r="B92" s="264"/>
      <c r="C92" s="264"/>
      <c r="D92" s="264"/>
      <c r="E92" s="264"/>
      <c r="F92" s="152">
        <f>SUM(F93)</f>
        <v>4</v>
      </c>
      <c r="G92" s="150">
        <f aca="true" t="shared" si="21" ref="G92:U92">SUM(G93)</f>
        <v>4</v>
      </c>
      <c r="H92" s="150">
        <f t="shared" si="21"/>
        <v>0</v>
      </c>
      <c r="I92" s="151">
        <f t="shared" si="21"/>
        <v>0</v>
      </c>
      <c r="J92" s="152">
        <f t="shared" si="21"/>
        <v>0</v>
      </c>
      <c r="K92" s="150">
        <f t="shared" si="21"/>
        <v>4</v>
      </c>
      <c r="L92" s="153">
        <f t="shared" si="21"/>
        <v>0</v>
      </c>
      <c r="M92" s="152">
        <f t="shared" si="21"/>
        <v>0</v>
      </c>
      <c r="N92" s="150">
        <f t="shared" si="21"/>
        <v>0</v>
      </c>
      <c r="O92" s="153">
        <f t="shared" si="21"/>
        <v>0</v>
      </c>
      <c r="P92" s="152">
        <f t="shared" si="21"/>
        <v>0</v>
      </c>
      <c r="Q92" s="150">
        <f t="shared" si="21"/>
        <v>0</v>
      </c>
      <c r="R92" s="153">
        <f t="shared" si="21"/>
        <v>0</v>
      </c>
      <c r="S92" s="152">
        <f t="shared" si="21"/>
        <v>0</v>
      </c>
      <c r="T92" s="150">
        <f t="shared" si="21"/>
        <v>0</v>
      </c>
      <c r="U92" s="153">
        <f t="shared" si="21"/>
        <v>0</v>
      </c>
    </row>
    <row r="93" spans="1:24" s="45" customFormat="1" ht="15" thickBot="1">
      <c r="A93" s="28">
        <v>42</v>
      </c>
      <c r="B93" s="47" t="s">
        <v>92</v>
      </c>
      <c r="C93" s="38" t="s">
        <v>34</v>
      </c>
      <c r="D93" s="38" t="s">
        <v>37</v>
      </c>
      <c r="E93" s="169" t="s">
        <v>64</v>
      </c>
      <c r="F93" s="193">
        <f>+SUM(J93+K93+M93+N93+P93+Q93+S93+T93)</f>
        <v>4</v>
      </c>
      <c r="G93" s="40">
        <f>SUM(K93+N93+Q93+T93)</f>
        <v>4</v>
      </c>
      <c r="H93" s="40">
        <f>25*I93</f>
        <v>0</v>
      </c>
      <c r="I93" s="41">
        <f>L93+O93+R93+U93</f>
        <v>0</v>
      </c>
      <c r="J93" s="83"/>
      <c r="K93" s="84">
        <v>4</v>
      </c>
      <c r="L93" s="85">
        <v>0</v>
      </c>
      <c r="M93" s="83"/>
      <c r="N93" s="84"/>
      <c r="O93" s="85"/>
      <c r="P93" s="87"/>
      <c r="Q93" s="88"/>
      <c r="R93" s="89"/>
      <c r="S93" s="87"/>
      <c r="T93" s="88"/>
      <c r="U93" s="89"/>
      <c r="V93" s="90" t="s">
        <v>29</v>
      </c>
      <c r="W93" s="66" t="s">
        <v>30</v>
      </c>
      <c r="X93" s="66" t="s">
        <v>31</v>
      </c>
    </row>
    <row r="94" spans="1:24" s="50" customFormat="1" ht="15" thickBot="1">
      <c r="A94" s="324" t="s">
        <v>54</v>
      </c>
      <c r="B94" s="325"/>
      <c r="C94" s="325"/>
      <c r="D94" s="325"/>
      <c r="E94" s="325"/>
      <c r="F94" s="197"/>
      <c r="G94" s="79"/>
      <c r="H94" s="79"/>
      <c r="I94" s="80"/>
      <c r="J94" s="65">
        <f aca="true" t="shared" si="22" ref="J94:U94">J30+J33+J35+J45+J89+J87</f>
        <v>140</v>
      </c>
      <c r="K94" s="65">
        <f t="shared" si="22"/>
        <v>165</v>
      </c>
      <c r="L94" s="65">
        <f t="shared" si="22"/>
        <v>30</v>
      </c>
      <c r="M94" s="156">
        <f t="shared" si="22"/>
        <v>75</v>
      </c>
      <c r="N94" s="156">
        <f t="shared" si="22"/>
        <v>280</v>
      </c>
      <c r="O94" s="156">
        <f t="shared" si="22"/>
        <v>30</v>
      </c>
      <c r="P94" s="65">
        <f t="shared" si="22"/>
        <v>30</v>
      </c>
      <c r="Q94" s="65">
        <f t="shared" si="22"/>
        <v>260</v>
      </c>
      <c r="R94" s="65">
        <f t="shared" si="22"/>
        <v>30</v>
      </c>
      <c r="S94" s="185">
        <f t="shared" si="22"/>
        <v>0</v>
      </c>
      <c r="T94" s="156">
        <f t="shared" si="22"/>
        <v>260</v>
      </c>
      <c r="U94" s="189">
        <f t="shared" si="22"/>
        <v>30</v>
      </c>
      <c r="V94" s="190">
        <f>J94+M94+P94+S94</f>
        <v>245</v>
      </c>
      <c r="W94" s="81">
        <f>K94+N94+Q94+T94</f>
        <v>965</v>
      </c>
      <c r="X94" s="81">
        <f>L94+O94+R94+U94</f>
        <v>120</v>
      </c>
    </row>
    <row r="95" spans="1:24" s="50" customFormat="1" ht="15" thickBot="1">
      <c r="A95" s="291"/>
      <c r="B95" s="291"/>
      <c r="C95" s="30"/>
      <c r="D95" s="30"/>
      <c r="E95" s="30"/>
      <c r="F95" s="277" t="s">
        <v>28</v>
      </c>
      <c r="G95" s="278"/>
      <c r="H95" s="278"/>
      <c r="I95" s="279"/>
      <c r="J95" s="275">
        <f>J94+K94</f>
        <v>305</v>
      </c>
      <c r="K95" s="276"/>
      <c r="L95" s="184"/>
      <c r="M95" s="280">
        <f>M94+N94</f>
        <v>355</v>
      </c>
      <c r="N95" s="281"/>
      <c r="O95" s="186"/>
      <c r="P95" s="275">
        <f>P94+Q94</f>
        <v>290</v>
      </c>
      <c r="Q95" s="276"/>
      <c r="R95" s="184"/>
      <c r="S95" s="280">
        <f>S94+T94</f>
        <v>260</v>
      </c>
      <c r="T95" s="281"/>
      <c r="U95" s="186"/>
      <c r="V95" s="322">
        <f>V94+W94</f>
        <v>1210</v>
      </c>
      <c r="W95" s="323"/>
      <c r="X95" s="109"/>
    </row>
    <row r="96" spans="1:24" s="50" customFormat="1" ht="15" thickBot="1">
      <c r="A96" s="270" t="s">
        <v>55</v>
      </c>
      <c r="B96" s="271"/>
      <c r="C96" s="271"/>
      <c r="D96" s="271"/>
      <c r="E96" s="271"/>
      <c r="F96" s="197"/>
      <c r="G96" s="79"/>
      <c r="H96" s="79"/>
      <c r="I96" s="80"/>
      <c r="J96" s="65">
        <f aca="true" t="shared" si="23" ref="J96:U96">J30+J33+J35+J54+J89+J87</f>
        <v>140</v>
      </c>
      <c r="K96" s="65">
        <f t="shared" si="23"/>
        <v>165</v>
      </c>
      <c r="L96" s="65">
        <f t="shared" si="23"/>
        <v>30</v>
      </c>
      <c r="M96" s="185">
        <f t="shared" si="23"/>
        <v>60</v>
      </c>
      <c r="N96" s="156">
        <f t="shared" si="23"/>
        <v>335</v>
      </c>
      <c r="O96" s="156">
        <f t="shared" si="23"/>
        <v>30</v>
      </c>
      <c r="P96" s="65">
        <f t="shared" si="23"/>
        <v>20</v>
      </c>
      <c r="Q96" s="65">
        <f t="shared" si="23"/>
        <v>315</v>
      </c>
      <c r="R96" s="65">
        <f t="shared" si="23"/>
        <v>30</v>
      </c>
      <c r="S96" s="185">
        <f t="shared" si="23"/>
        <v>0</v>
      </c>
      <c r="T96" s="156">
        <f t="shared" si="23"/>
        <v>315</v>
      </c>
      <c r="U96" s="185">
        <f t="shared" si="23"/>
        <v>30</v>
      </c>
      <c r="V96" s="91">
        <f>J96+M96+P96+S96</f>
        <v>220</v>
      </c>
      <c r="W96" s="81">
        <f>K96+N96+Q96+T96</f>
        <v>1130</v>
      </c>
      <c r="X96" s="81">
        <f>L96+O96+R96+U96</f>
        <v>120</v>
      </c>
    </row>
    <row r="97" spans="1:24" s="50" customFormat="1" ht="15" thickBot="1">
      <c r="A97" s="291"/>
      <c r="B97" s="291"/>
      <c r="C97" s="30"/>
      <c r="D97" s="30"/>
      <c r="E97" s="30"/>
      <c r="F97" s="277" t="s">
        <v>28</v>
      </c>
      <c r="G97" s="278"/>
      <c r="H97" s="278"/>
      <c r="I97" s="279"/>
      <c r="J97" s="275">
        <f>J96+K96</f>
        <v>305</v>
      </c>
      <c r="K97" s="276"/>
      <c r="L97" s="184"/>
      <c r="M97" s="280">
        <f>M96+N96</f>
        <v>395</v>
      </c>
      <c r="N97" s="281"/>
      <c r="O97" s="186"/>
      <c r="P97" s="275">
        <f>P96+Q96</f>
        <v>335</v>
      </c>
      <c r="Q97" s="276"/>
      <c r="R97" s="188"/>
      <c r="S97" s="290">
        <f>S96+T96</f>
        <v>315</v>
      </c>
      <c r="T97" s="281"/>
      <c r="U97" s="187"/>
      <c r="V97" s="330">
        <f>V96+W96</f>
        <v>1350</v>
      </c>
      <c r="W97" s="331"/>
      <c r="X97" s="110"/>
    </row>
    <row r="98" spans="1:24" s="50" customFormat="1" ht="15" thickBot="1">
      <c r="A98" s="270" t="s">
        <v>56</v>
      </c>
      <c r="B98" s="271"/>
      <c r="C98" s="271"/>
      <c r="D98" s="271"/>
      <c r="E98" s="271"/>
      <c r="F98" s="197"/>
      <c r="G98" s="79"/>
      <c r="H98" s="79"/>
      <c r="I98" s="80"/>
      <c r="J98" s="65">
        <f aca="true" t="shared" si="24" ref="J98:U98">J30+J33+J35+J67+J89+J87</f>
        <v>140</v>
      </c>
      <c r="K98" s="65">
        <f t="shared" si="24"/>
        <v>165</v>
      </c>
      <c r="L98" s="65">
        <f t="shared" si="24"/>
        <v>30</v>
      </c>
      <c r="M98" s="185">
        <f t="shared" si="24"/>
        <v>60</v>
      </c>
      <c r="N98" s="156">
        <f t="shared" si="24"/>
        <v>335</v>
      </c>
      <c r="O98" s="156">
        <f t="shared" si="24"/>
        <v>30</v>
      </c>
      <c r="P98" s="65">
        <f t="shared" si="24"/>
        <v>20</v>
      </c>
      <c r="Q98" s="65">
        <f t="shared" si="24"/>
        <v>315</v>
      </c>
      <c r="R98" s="65">
        <f t="shared" si="24"/>
        <v>30</v>
      </c>
      <c r="S98" s="156">
        <f t="shared" si="24"/>
        <v>0</v>
      </c>
      <c r="T98" s="156">
        <f t="shared" si="24"/>
        <v>315</v>
      </c>
      <c r="U98" s="189">
        <f t="shared" si="24"/>
        <v>30</v>
      </c>
      <c r="V98" s="190">
        <f>J98+M98+P98+S98</f>
        <v>220</v>
      </c>
      <c r="W98" s="81">
        <f>K98+N98+Q98+T98</f>
        <v>1130</v>
      </c>
      <c r="X98" s="81">
        <f>L98+O98+R98+U98</f>
        <v>120</v>
      </c>
    </row>
    <row r="99" spans="1:24" s="50" customFormat="1" ht="15" thickBot="1">
      <c r="A99" s="291"/>
      <c r="B99" s="291"/>
      <c r="C99" s="30"/>
      <c r="D99" s="30"/>
      <c r="E99" s="30"/>
      <c r="F99" s="277" t="s">
        <v>28</v>
      </c>
      <c r="G99" s="278"/>
      <c r="H99" s="278"/>
      <c r="I99" s="279"/>
      <c r="J99" s="275">
        <f>J98+K98</f>
        <v>305</v>
      </c>
      <c r="K99" s="276"/>
      <c r="L99" s="184"/>
      <c r="M99" s="280">
        <f>M98+N98</f>
        <v>395</v>
      </c>
      <c r="N99" s="281"/>
      <c r="O99" s="187"/>
      <c r="P99" s="292">
        <f>P98+Q98</f>
        <v>335</v>
      </c>
      <c r="Q99" s="276"/>
      <c r="R99" s="184"/>
      <c r="S99" s="280">
        <f>S98+T98</f>
        <v>315</v>
      </c>
      <c r="T99" s="281"/>
      <c r="U99" s="186"/>
      <c r="V99" s="348">
        <f>V98+W98</f>
        <v>1350</v>
      </c>
      <c r="W99" s="331"/>
      <c r="X99" s="110"/>
    </row>
    <row r="100" spans="1:21" s="50" customFormat="1" ht="15" thickBot="1">
      <c r="A100" s="266" t="s">
        <v>125</v>
      </c>
      <c r="B100" s="266"/>
      <c r="C100" s="266"/>
      <c r="D100" s="266"/>
      <c r="E100" s="266"/>
      <c r="F100" s="56"/>
      <c r="G100" s="37"/>
      <c r="H100" s="37"/>
      <c r="I100" s="37"/>
      <c r="J100" s="37"/>
      <c r="K100" s="211"/>
      <c r="L100" s="37"/>
      <c r="M100" s="37"/>
      <c r="N100" s="37"/>
      <c r="O100" s="37"/>
      <c r="P100" s="37"/>
      <c r="Q100" s="37"/>
      <c r="R100" s="37"/>
      <c r="S100" s="211"/>
      <c r="T100" s="37"/>
      <c r="U100" s="37"/>
    </row>
    <row r="101" spans="1:25" s="50" customFormat="1" ht="15" thickBot="1">
      <c r="A101" s="52"/>
      <c r="B101" s="55"/>
      <c r="C101" s="55"/>
      <c r="D101" s="55"/>
      <c r="E101" s="52"/>
      <c r="F101" s="203"/>
      <c r="G101" s="223"/>
      <c r="H101" s="223"/>
      <c r="I101" s="204"/>
      <c r="J101" s="210">
        <v>140</v>
      </c>
      <c r="K101" s="65">
        <v>165</v>
      </c>
      <c r="L101" s="212">
        <v>30</v>
      </c>
      <c r="M101" s="215">
        <v>75</v>
      </c>
      <c r="N101" s="215">
        <v>275</v>
      </c>
      <c r="O101" s="216">
        <v>30</v>
      </c>
      <c r="P101" s="217">
        <v>0</v>
      </c>
      <c r="Q101" s="210">
        <v>305</v>
      </c>
      <c r="R101" s="217">
        <v>30</v>
      </c>
      <c r="S101" s="215">
        <v>0</v>
      </c>
      <c r="T101" s="215">
        <v>295</v>
      </c>
      <c r="U101" s="185">
        <v>30</v>
      </c>
      <c r="V101" s="218">
        <v>215</v>
      </c>
      <c r="W101" s="222">
        <v>1040</v>
      </c>
      <c r="X101" s="221">
        <v>120</v>
      </c>
      <c r="Y101" s="219"/>
    </row>
    <row r="102" spans="1:24" s="50" customFormat="1" ht="15" thickBot="1">
      <c r="A102" s="52"/>
      <c r="B102" s="55"/>
      <c r="C102" s="55"/>
      <c r="D102" s="55"/>
      <c r="E102" s="52"/>
      <c r="F102" s="284" t="s">
        <v>126</v>
      </c>
      <c r="G102" s="285"/>
      <c r="H102" s="285"/>
      <c r="I102" s="286"/>
      <c r="J102" s="275">
        <f>J101+K101</f>
        <v>305</v>
      </c>
      <c r="K102" s="276"/>
      <c r="L102" s="201"/>
      <c r="M102" s="280">
        <v>350</v>
      </c>
      <c r="N102" s="281"/>
      <c r="O102" s="187"/>
      <c r="P102" s="287">
        <v>305</v>
      </c>
      <c r="Q102" s="288"/>
      <c r="R102" s="214"/>
      <c r="S102" s="280">
        <v>295</v>
      </c>
      <c r="T102" s="281"/>
      <c r="U102" s="202"/>
      <c r="V102" s="282">
        <v>1255</v>
      </c>
      <c r="W102" s="283"/>
      <c r="X102" s="220"/>
    </row>
    <row r="103" spans="1:21" s="50" customFormat="1" ht="14.25">
      <c r="A103" s="52"/>
      <c r="B103" s="55"/>
      <c r="C103" s="55"/>
      <c r="D103" s="55"/>
      <c r="E103" s="52"/>
      <c r="F103" s="56"/>
      <c r="G103" s="37"/>
      <c r="H103" s="37"/>
      <c r="I103" s="37"/>
      <c r="J103" s="37"/>
      <c r="K103" s="37"/>
      <c r="L103" s="37"/>
      <c r="M103" s="54"/>
      <c r="N103" s="37"/>
      <c r="O103" s="37"/>
      <c r="P103" s="213"/>
      <c r="Q103" s="213"/>
      <c r="R103" s="213"/>
      <c r="S103" s="37"/>
      <c r="T103" s="37"/>
      <c r="U103" s="37"/>
    </row>
    <row r="104" spans="1:21" s="50" customFormat="1" ht="14.25">
      <c r="A104" s="52"/>
      <c r="B104" s="55"/>
      <c r="C104" s="55"/>
      <c r="D104" s="55"/>
      <c r="E104" s="52"/>
      <c r="F104" s="56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s="50" customFormat="1" ht="14.25">
      <c r="A105" s="52"/>
      <c r="B105" s="205"/>
      <c r="C105" s="206"/>
      <c r="D105" s="206"/>
      <c r="E105" s="207"/>
      <c r="F105" s="206"/>
      <c r="G105" s="208"/>
      <c r="H105" s="208"/>
      <c r="I105" s="208"/>
      <c r="J105" s="20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s="50" customFormat="1" ht="14.25">
      <c r="A106" s="52"/>
      <c r="B106" s="51"/>
      <c r="C106" s="51"/>
      <c r="D106" s="51"/>
      <c r="E106" s="52"/>
      <c r="F106" s="5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s="50" customFormat="1" ht="14.25">
      <c r="A107" s="52"/>
      <c r="B107" s="55"/>
      <c r="C107" s="51"/>
      <c r="D107" s="51"/>
      <c r="E107" s="52"/>
      <c r="F107" s="5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s="50" customFormat="1" ht="14.25">
      <c r="A108" s="52"/>
      <c r="B108" s="58"/>
      <c r="C108" s="51"/>
      <c r="D108" s="51"/>
      <c r="E108" s="52"/>
      <c r="F108" s="53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7" s="50" customFormat="1" ht="14.25">
      <c r="A109" s="52"/>
      <c r="B109" s="55"/>
      <c r="C109" s="51"/>
      <c r="D109" s="51"/>
      <c r="E109" s="52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9"/>
      <c r="W109" s="59"/>
      <c r="X109" s="59"/>
      <c r="Y109" s="59"/>
      <c r="Z109" s="59"/>
      <c r="AA109" s="59"/>
    </row>
    <row r="110" spans="1:31" s="45" customFormat="1" ht="14.25">
      <c r="A110" s="52"/>
      <c r="B110" s="55"/>
      <c r="C110" s="51"/>
      <c r="D110" s="51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60"/>
      <c r="W110" s="60"/>
      <c r="X110" s="60"/>
      <c r="Y110" s="60"/>
      <c r="Z110" s="60"/>
      <c r="AA110" s="60"/>
      <c r="AB110" s="61"/>
      <c r="AC110" s="61"/>
      <c r="AD110" s="61"/>
      <c r="AE110" s="61"/>
    </row>
    <row r="111" spans="1:27" s="45" customFormat="1" ht="14.25">
      <c r="A111" s="52"/>
      <c r="B111" s="58"/>
      <c r="C111" s="51"/>
      <c r="D111" s="51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60"/>
      <c r="W111" s="60"/>
      <c r="X111" s="60"/>
      <c r="Y111" s="60"/>
      <c r="Z111" s="60"/>
      <c r="AA111" s="60"/>
    </row>
    <row r="112" spans="1:27" s="45" customFormat="1" ht="14.25">
      <c r="A112" s="52"/>
      <c r="B112" s="55"/>
      <c r="C112" s="55"/>
      <c r="D112" s="55"/>
      <c r="E112" s="52"/>
      <c r="F112" s="5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60"/>
      <c r="W112" s="60"/>
      <c r="X112" s="60"/>
      <c r="Y112" s="60"/>
      <c r="Z112" s="60"/>
      <c r="AA112" s="60"/>
    </row>
    <row r="113" spans="1:27" s="50" customFormat="1" ht="14.25">
      <c r="A113" s="52"/>
      <c r="B113" s="51"/>
      <c r="C113" s="51"/>
      <c r="D113" s="51"/>
      <c r="E113" s="52"/>
      <c r="F113" s="57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9"/>
      <c r="W113" s="59"/>
      <c r="X113" s="59"/>
      <c r="Y113" s="59"/>
      <c r="Z113" s="59"/>
      <c r="AA113" s="59"/>
    </row>
    <row r="114" spans="1:27" s="50" customFormat="1" ht="14.25">
      <c r="A114" s="52"/>
      <c r="B114" s="55"/>
      <c r="C114" s="55"/>
      <c r="D114" s="55"/>
      <c r="E114" s="52"/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9"/>
      <c r="W114" s="59"/>
      <c r="X114" s="59"/>
      <c r="Y114" s="59"/>
      <c r="Z114" s="59"/>
      <c r="AA114" s="59"/>
    </row>
    <row r="115" spans="1:27" s="50" customFormat="1" ht="14.25">
      <c r="A115" s="52"/>
      <c r="B115" s="51"/>
      <c r="C115" s="52"/>
      <c r="D115" s="52"/>
      <c r="E115" s="52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9"/>
      <c r="W115" s="59"/>
      <c r="X115" s="59"/>
      <c r="Y115" s="59"/>
      <c r="Z115" s="59"/>
      <c r="AA115" s="59"/>
    </row>
    <row r="116" spans="1:27" s="50" customFormat="1" ht="14.25">
      <c r="A116" s="52"/>
      <c r="B116" s="51"/>
      <c r="C116" s="52"/>
      <c r="D116" s="52"/>
      <c r="E116" s="52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9"/>
      <c r="W116" s="59"/>
      <c r="X116" s="59"/>
      <c r="Y116" s="59"/>
      <c r="Z116" s="59"/>
      <c r="AA116" s="59"/>
    </row>
    <row r="117" spans="1:27" s="50" customFormat="1" ht="14.25">
      <c r="A117" s="52"/>
      <c r="B117" s="62"/>
      <c r="C117" s="52"/>
      <c r="D117" s="52"/>
      <c r="E117" s="52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9"/>
      <c r="W117" s="59"/>
      <c r="X117" s="59"/>
      <c r="Y117" s="59"/>
      <c r="Z117" s="59"/>
      <c r="AA117" s="59"/>
    </row>
    <row r="118" spans="1:27" s="50" customFormat="1" ht="14.25">
      <c r="A118" s="52"/>
      <c r="B118" s="51"/>
      <c r="C118" s="52"/>
      <c r="D118" s="52"/>
      <c r="E118" s="52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63"/>
      <c r="W118" s="63"/>
      <c r="X118" s="63"/>
      <c r="Y118" s="63"/>
      <c r="Z118" s="63"/>
      <c r="AA118" s="63"/>
    </row>
    <row r="119" spans="1:27" s="50" customFormat="1" ht="14.25">
      <c r="A119" s="52"/>
      <c r="B119" s="51"/>
      <c r="C119" s="52"/>
      <c r="D119" s="52"/>
      <c r="E119" s="52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63"/>
      <c r="W119" s="63"/>
      <c r="X119" s="63"/>
      <c r="Y119" s="63"/>
      <c r="Z119" s="63"/>
      <c r="AA119" s="63"/>
    </row>
    <row r="120" spans="1:27" s="50" customFormat="1" ht="14.25">
      <c r="A120" s="52"/>
      <c r="B120" s="51"/>
      <c r="C120" s="52"/>
      <c r="D120" s="52"/>
      <c r="E120" s="52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3"/>
      <c r="W120" s="63"/>
      <c r="X120" s="63"/>
      <c r="Y120" s="63"/>
      <c r="Z120" s="63"/>
      <c r="AA120" s="63"/>
    </row>
    <row r="121" spans="1:27" s="50" customFormat="1" ht="14.25">
      <c r="A121" s="64"/>
      <c r="B121" s="61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3"/>
      <c r="W121" s="63"/>
      <c r="X121" s="63"/>
      <c r="Y121" s="63"/>
      <c r="Z121" s="63"/>
      <c r="AA121" s="63"/>
    </row>
    <row r="122" spans="1:27" s="50" customFormat="1" ht="14.25">
      <c r="A122" s="30"/>
      <c r="B122" s="45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3"/>
      <c r="W122" s="63"/>
      <c r="X122" s="63"/>
      <c r="Y122" s="63"/>
      <c r="Z122" s="63"/>
      <c r="AA122" s="63"/>
    </row>
    <row r="123" spans="1:27" s="50" customFormat="1" ht="14.25">
      <c r="A123" s="30"/>
      <c r="B123" s="45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3"/>
      <c r="W123" s="63"/>
      <c r="X123" s="63"/>
      <c r="Y123" s="63"/>
      <c r="Z123" s="63"/>
      <c r="AA123" s="63"/>
    </row>
    <row r="124" spans="1:27" s="50" customFormat="1" ht="14.25">
      <c r="A124" s="30"/>
      <c r="B124" s="45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3"/>
      <c r="W124" s="63"/>
      <c r="X124" s="63"/>
      <c r="Y124" s="63"/>
      <c r="Z124" s="63"/>
      <c r="AA124" s="63"/>
    </row>
    <row r="125" spans="1:27" s="50" customFormat="1" ht="14.25">
      <c r="A125" s="30"/>
      <c r="B125" s="45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3"/>
      <c r="W125" s="63"/>
      <c r="X125" s="63"/>
      <c r="Y125" s="63"/>
      <c r="Z125" s="63"/>
      <c r="AA125" s="63"/>
    </row>
    <row r="126" spans="1:27" s="50" customFormat="1" ht="14.25">
      <c r="A126" s="30"/>
      <c r="B126" s="45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3"/>
      <c r="W126" s="63"/>
      <c r="X126" s="63"/>
      <c r="Y126" s="63"/>
      <c r="Z126" s="63"/>
      <c r="AA126" s="63"/>
    </row>
    <row r="127" spans="1:27" s="50" customFormat="1" ht="14.25">
      <c r="A127" s="30"/>
      <c r="B127" s="45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3"/>
      <c r="W127" s="63"/>
      <c r="X127" s="63"/>
      <c r="Y127" s="63"/>
      <c r="Z127" s="63"/>
      <c r="AA127" s="63"/>
    </row>
    <row r="128" spans="1:27" s="50" customFormat="1" ht="14.25">
      <c r="A128" s="30"/>
      <c r="B128" s="45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3"/>
      <c r="W128" s="63"/>
      <c r="X128" s="63"/>
      <c r="Y128" s="63"/>
      <c r="Z128" s="63"/>
      <c r="AA128" s="63"/>
    </row>
    <row r="129" spans="1:27" s="50" customFormat="1" ht="14.25">
      <c r="A129" s="30"/>
      <c r="B129" s="4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3"/>
      <c r="W129" s="63"/>
      <c r="X129" s="63"/>
      <c r="Y129" s="63"/>
      <c r="Z129" s="63"/>
      <c r="AA129" s="63"/>
    </row>
    <row r="130" spans="1:27" s="50" customFormat="1" ht="14.25">
      <c r="A130" s="30"/>
      <c r="B130" s="45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3"/>
      <c r="W130" s="63"/>
      <c r="X130" s="63"/>
      <c r="Y130" s="63"/>
      <c r="Z130" s="63"/>
      <c r="AA130" s="63"/>
    </row>
    <row r="131" spans="1:27" s="50" customFormat="1" ht="14.25">
      <c r="A131" s="30"/>
      <c r="B131" s="4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3"/>
      <c r="W131" s="63"/>
      <c r="X131" s="63"/>
      <c r="Y131" s="63"/>
      <c r="Z131" s="63"/>
      <c r="AA131" s="63"/>
    </row>
    <row r="132" spans="1:27" s="50" customFormat="1" ht="14.25">
      <c r="A132" s="30"/>
      <c r="B132" s="45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3"/>
      <c r="W132" s="63"/>
      <c r="X132" s="63"/>
      <c r="Y132" s="63"/>
      <c r="Z132" s="63"/>
      <c r="AA132" s="63"/>
    </row>
    <row r="133" spans="1:27" s="50" customFormat="1" ht="14.25">
      <c r="A133" s="30"/>
      <c r="B133" s="4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3"/>
      <c r="W133" s="63"/>
      <c r="X133" s="63"/>
      <c r="Y133" s="63"/>
      <c r="Z133" s="63"/>
      <c r="AA133" s="63"/>
    </row>
    <row r="134" spans="1:27" s="50" customFormat="1" ht="14.25">
      <c r="A134" s="30"/>
      <c r="B134" s="45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3"/>
      <c r="W134" s="63"/>
      <c r="X134" s="63"/>
      <c r="Y134" s="63"/>
      <c r="Z134" s="63"/>
      <c r="AA134" s="63"/>
    </row>
    <row r="135" spans="1:27" s="50" customFormat="1" ht="14.25">
      <c r="A135" s="30"/>
      <c r="B135" s="4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3"/>
      <c r="W135" s="63"/>
      <c r="X135" s="63"/>
      <c r="Y135" s="63"/>
      <c r="Z135" s="63"/>
      <c r="AA135" s="63"/>
    </row>
    <row r="136" spans="1:27" s="50" customFormat="1" ht="14.25">
      <c r="A136" s="30"/>
      <c r="B136" s="45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3"/>
      <c r="W136" s="63"/>
      <c r="X136" s="63"/>
      <c r="Y136" s="63"/>
      <c r="Z136" s="63"/>
      <c r="AA136" s="63"/>
    </row>
    <row r="137" spans="1:27" s="50" customFormat="1" ht="14.25">
      <c r="A137" s="30"/>
      <c r="B137" s="45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3"/>
      <c r="W137" s="63"/>
      <c r="X137" s="63"/>
      <c r="Y137" s="63"/>
      <c r="Z137" s="63"/>
      <c r="AA137" s="63"/>
    </row>
    <row r="138" spans="1:27" s="50" customFormat="1" ht="14.25">
      <c r="A138" s="30"/>
      <c r="B138" s="45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3"/>
      <c r="W138" s="63"/>
      <c r="X138" s="63"/>
      <c r="Y138" s="63"/>
      <c r="Z138" s="63"/>
      <c r="AA138" s="63"/>
    </row>
    <row r="139" spans="1:27" s="50" customFormat="1" ht="14.25">
      <c r="A139" s="30"/>
      <c r="B139" s="45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3"/>
      <c r="W139" s="63"/>
      <c r="X139" s="63"/>
      <c r="Y139" s="63"/>
      <c r="Z139" s="63"/>
      <c r="AA139" s="63"/>
    </row>
    <row r="140" spans="1:27" s="50" customFormat="1" ht="14.25">
      <c r="A140" s="30"/>
      <c r="B140" s="45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3"/>
      <c r="W140" s="63"/>
      <c r="X140" s="63"/>
      <c r="Y140" s="63"/>
      <c r="Z140" s="63"/>
      <c r="AA140" s="63"/>
    </row>
    <row r="141" spans="1:27" s="50" customFormat="1" ht="14.25">
      <c r="A141" s="30"/>
      <c r="B141" s="45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3"/>
      <c r="W141" s="63"/>
      <c r="X141" s="63"/>
      <c r="Y141" s="63"/>
      <c r="Z141" s="63"/>
      <c r="AA141" s="63"/>
    </row>
    <row r="142" spans="1:27" s="50" customFormat="1" ht="14.25">
      <c r="A142" s="30"/>
      <c r="B142" s="45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3"/>
      <c r="W142" s="63"/>
      <c r="X142" s="63"/>
      <c r="Y142" s="63"/>
      <c r="Z142" s="63"/>
      <c r="AA142" s="63"/>
    </row>
    <row r="143" spans="1:27" s="50" customFormat="1" ht="14.25">
      <c r="A143" s="30"/>
      <c r="B143" s="45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3"/>
      <c r="W143" s="63"/>
      <c r="X143" s="63"/>
      <c r="Y143" s="63"/>
      <c r="Z143" s="63"/>
      <c r="AA143" s="63"/>
    </row>
    <row r="144" spans="1:27" s="50" customFormat="1" ht="14.25">
      <c r="A144" s="30"/>
      <c r="B144" s="45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3"/>
      <c r="W144" s="63"/>
      <c r="X144" s="63"/>
      <c r="Y144" s="63"/>
      <c r="Z144" s="63"/>
      <c r="AA144" s="63"/>
    </row>
    <row r="145" spans="1:27" s="50" customFormat="1" ht="14.25">
      <c r="A145" s="30"/>
      <c r="B145" s="45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3"/>
      <c r="W145" s="63"/>
      <c r="X145" s="63"/>
      <c r="Y145" s="63"/>
      <c r="Z145" s="63"/>
      <c r="AA145" s="63"/>
    </row>
    <row r="146" spans="1:27" s="50" customFormat="1" ht="14.25">
      <c r="A146" s="30"/>
      <c r="B146" s="45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3"/>
      <c r="W146" s="63"/>
      <c r="X146" s="63"/>
      <c r="Y146" s="63"/>
      <c r="Z146" s="63"/>
      <c r="AA146" s="63"/>
    </row>
    <row r="147" spans="1:27" s="50" customFormat="1" ht="14.25">
      <c r="A147" s="30"/>
      <c r="B147" s="45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3"/>
      <c r="W147" s="63"/>
      <c r="X147" s="63"/>
      <c r="Y147" s="63"/>
      <c r="Z147" s="63"/>
      <c r="AA147" s="63"/>
    </row>
    <row r="148" spans="3:27" ht="14.2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2"/>
      <c r="W148" s="22"/>
      <c r="X148" s="22"/>
      <c r="Y148" s="22"/>
      <c r="Z148" s="22"/>
      <c r="AA148" s="22"/>
    </row>
    <row r="149" spans="3:27" ht="14.2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2"/>
      <c r="W149" s="22"/>
      <c r="X149" s="22"/>
      <c r="Y149" s="22"/>
      <c r="Z149" s="22"/>
      <c r="AA149" s="22"/>
    </row>
    <row r="150" spans="3:27" ht="14.2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2"/>
      <c r="W150" s="22"/>
      <c r="X150" s="22"/>
      <c r="Y150" s="22"/>
      <c r="Z150" s="22"/>
      <c r="AA150" s="22"/>
    </row>
    <row r="151" spans="3:27" ht="14.2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2"/>
      <c r="W151" s="22"/>
      <c r="X151" s="22"/>
      <c r="Y151" s="22"/>
      <c r="Z151" s="22"/>
      <c r="AA151" s="22"/>
    </row>
    <row r="152" spans="3:27" ht="14.2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2"/>
      <c r="W152" s="22"/>
      <c r="X152" s="22"/>
      <c r="Y152" s="22"/>
      <c r="Z152" s="22"/>
      <c r="AA152" s="22"/>
    </row>
    <row r="153" spans="3:27" ht="14.2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2"/>
      <c r="W153" s="22"/>
      <c r="X153" s="22"/>
      <c r="Y153" s="22"/>
      <c r="Z153" s="22"/>
      <c r="AA153" s="22"/>
    </row>
    <row r="154" spans="3:27" ht="14.2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2"/>
      <c r="W154" s="22"/>
      <c r="X154" s="22"/>
      <c r="Y154" s="22"/>
      <c r="Z154" s="22"/>
      <c r="AA154" s="22"/>
    </row>
    <row r="155" spans="3:27" ht="14.2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2"/>
      <c r="W155" s="22"/>
      <c r="X155" s="22"/>
      <c r="Y155" s="22"/>
      <c r="Z155" s="22"/>
      <c r="AA155" s="22"/>
    </row>
    <row r="156" spans="3:27" ht="14.2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2"/>
      <c r="W156" s="22"/>
      <c r="X156" s="22"/>
      <c r="Y156" s="22"/>
      <c r="Z156" s="22"/>
      <c r="AA156" s="22"/>
    </row>
    <row r="157" spans="3:27" ht="14.2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2"/>
      <c r="W157" s="22"/>
      <c r="X157" s="22"/>
      <c r="Y157" s="22"/>
      <c r="Z157" s="22"/>
      <c r="AA157" s="22"/>
    </row>
    <row r="158" spans="3:27" ht="14.2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2"/>
      <c r="W158" s="22"/>
      <c r="X158" s="22"/>
      <c r="Y158" s="22"/>
      <c r="Z158" s="22"/>
      <c r="AA158" s="22"/>
    </row>
    <row r="159" spans="3:27" ht="14.2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2"/>
      <c r="W159" s="22"/>
      <c r="X159" s="22"/>
      <c r="Y159" s="22"/>
      <c r="Z159" s="22"/>
      <c r="AA159" s="22"/>
    </row>
    <row r="160" spans="3:27" ht="14.2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2"/>
      <c r="W160" s="22"/>
      <c r="X160" s="22"/>
      <c r="Y160" s="22"/>
      <c r="Z160" s="22"/>
      <c r="AA160" s="22"/>
    </row>
    <row r="161" spans="3:27" ht="14.2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2"/>
      <c r="W161" s="22"/>
      <c r="X161" s="22"/>
      <c r="Y161" s="22"/>
      <c r="Z161" s="22"/>
      <c r="AA161" s="22"/>
    </row>
    <row r="162" spans="3:27" ht="14.2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2"/>
      <c r="W162" s="22"/>
      <c r="X162" s="22"/>
      <c r="Y162" s="22"/>
      <c r="Z162" s="22"/>
      <c r="AA162" s="22"/>
    </row>
    <row r="163" spans="3:27" ht="14.2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2"/>
      <c r="W163" s="22"/>
      <c r="X163" s="22"/>
      <c r="Y163" s="22"/>
      <c r="Z163" s="22"/>
      <c r="AA163" s="22"/>
    </row>
    <row r="164" spans="3:27" ht="14.2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2"/>
      <c r="W164" s="22"/>
      <c r="X164" s="22"/>
      <c r="Y164" s="22"/>
      <c r="Z164" s="22"/>
      <c r="AA164" s="22"/>
    </row>
    <row r="165" spans="3:27" ht="14.2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2"/>
      <c r="W165" s="22"/>
      <c r="X165" s="22"/>
      <c r="Y165" s="22"/>
      <c r="Z165" s="22"/>
      <c r="AA165" s="22"/>
    </row>
    <row r="166" spans="3:27" ht="14.2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2"/>
      <c r="W166" s="22"/>
      <c r="X166" s="22"/>
      <c r="Y166" s="22"/>
      <c r="Z166" s="22"/>
      <c r="AA166" s="22"/>
    </row>
    <row r="167" spans="3:27" ht="14.2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2"/>
      <c r="W167" s="22"/>
      <c r="X167" s="22"/>
      <c r="Y167" s="22"/>
      <c r="Z167" s="22"/>
      <c r="AA167" s="22"/>
    </row>
    <row r="168" spans="3:27" ht="14.2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2"/>
      <c r="W168" s="22"/>
      <c r="X168" s="22"/>
      <c r="Y168" s="22"/>
      <c r="Z168" s="22"/>
      <c r="AA168" s="22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0:21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0:21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0:21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0:21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0:21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0:21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0:21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0:21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0:21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0:21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</sheetData>
  <sheetProtection/>
  <mergeCells count="102">
    <mergeCell ref="A18:B18"/>
    <mergeCell ref="C12:M12"/>
    <mergeCell ref="C6:M6"/>
    <mergeCell ref="C17:M17"/>
    <mergeCell ref="C16:M16"/>
    <mergeCell ref="C4:M4"/>
    <mergeCell ref="A13:B13"/>
    <mergeCell ref="A15:B15"/>
    <mergeCell ref="C5:M5"/>
    <mergeCell ref="A4:B4"/>
    <mergeCell ref="A6:B6"/>
    <mergeCell ref="C8:M8"/>
    <mergeCell ref="A7:B7"/>
    <mergeCell ref="A8:B8"/>
    <mergeCell ref="A14:B14"/>
    <mergeCell ref="A21:B21"/>
    <mergeCell ref="C10:M10"/>
    <mergeCell ref="A16:B16"/>
    <mergeCell ref="A17:B17"/>
    <mergeCell ref="A10:B10"/>
    <mergeCell ref="A11:B11"/>
    <mergeCell ref="A12:B12"/>
    <mergeCell ref="A20:B20"/>
    <mergeCell ref="C13:M13"/>
    <mergeCell ref="C11:M11"/>
    <mergeCell ref="M28:M29"/>
    <mergeCell ref="O28:O29"/>
    <mergeCell ref="A9:B9"/>
    <mergeCell ref="A5:B5"/>
    <mergeCell ref="V99:W99"/>
    <mergeCell ref="R28:R29"/>
    <mergeCell ref="U28:U29"/>
    <mergeCell ref="C26:C29"/>
    <mergeCell ref="J28:J29"/>
    <mergeCell ref="C7:M7"/>
    <mergeCell ref="A95:B95"/>
    <mergeCell ref="A33:E33"/>
    <mergeCell ref="L28:L29"/>
    <mergeCell ref="V97:W97"/>
    <mergeCell ref="A45:E45"/>
    <mergeCell ref="H26:H29"/>
    <mergeCell ref="A26:A29"/>
    <mergeCell ref="B26:B29"/>
    <mergeCell ref="I26:I29"/>
    <mergeCell ref="F26:G26"/>
    <mergeCell ref="A30:E30"/>
    <mergeCell ref="V95:W95"/>
    <mergeCell ref="A23:B23"/>
    <mergeCell ref="A94:E94"/>
    <mergeCell ref="F95:I95"/>
    <mergeCell ref="J95:K95"/>
    <mergeCell ref="M95:N95"/>
    <mergeCell ref="S95:T95"/>
    <mergeCell ref="S28:S29"/>
    <mergeCell ref="F27:F29"/>
    <mergeCell ref="O9:U9"/>
    <mergeCell ref="O10:U10"/>
    <mergeCell ref="O14:U14"/>
    <mergeCell ref="C18:M18"/>
    <mergeCell ref="C9:M9"/>
    <mergeCell ref="C14:M14"/>
    <mergeCell ref="C15:M15"/>
    <mergeCell ref="S99:T99"/>
    <mergeCell ref="A97:B97"/>
    <mergeCell ref="A22:B22"/>
    <mergeCell ref="P26:U26"/>
    <mergeCell ref="M27:O27"/>
    <mergeCell ref="D26:D29"/>
    <mergeCell ref="S27:U27"/>
    <mergeCell ref="P27:R27"/>
    <mergeCell ref="P28:P29"/>
    <mergeCell ref="J26:O26"/>
    <mergeCell ref="A67:E67"/>
    <mergeCell ref="G27:G29"/>
    <mergeCell ref="P97:Q97"/>
    <mergeCell ref="S97:T97"/>
    <mergeCell ref="A98:E98"/>
    <mergeCell ref="A99:B99"/>
    <mergeCell ref="F99:I99"/>
    <mergeCell ref="J99:K99"/>
    <mergeCell ref="M99:N99"/>
    <mergeCell ref="P99:Q99"/>
    <mergeCell ref="P95:Q95"/>
    <mergeCell ref="F97:I97"/>
    <mergeCell ref="J97:K97"/>
    <mergeCell ref="M97:N97"/>
    <mergeCell ref="V102:W102"/>
    <mergeCell ref="F102:I102"/>
    <mergeCell ref="J102:K102"/>
    <mergeCell ref="M102:N102"/>
    <mergeCell ref="P102:Q102"/>
    <mergeCell ref="S102:T102"/>
    <mergeCell ref="A1:M2"/>
    <mergeCell ref="A24:B24"/>
    <mergeCell ref="A54:E54"/>
    <mergeCell ref="A89:E89"/>
    <mergeCell ref="A92:E92"/>
    <mergeCell ref="A100:E100"/>
    <mergeCell ref="J27:L27"/>
    <mergeCell ref="A96:E96"/>
    <mergeCell ref="A35:E35"/>
    <mergeCell ref="E26:E29"/>
  </mergeCells>
  <printOptions/>
  <pageMargins left="0.25" right="0.25" top="0.75" bottom="0.75" header="0.3" footer="0.3"/>
  <pageSetup fitToHeight="0" fitToWidth="1" horizontalDpi="300" verticalDpi="300" orientation="landscape" paperSize="9" scale="71" r:id="rId1"/>
  <rowBreaks count="2" manualBreakCount="2">
    <brk id="53" max="20" man="1"/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Bednarz</cp:lastModifiedBy>
  <cp:lastPrinted>2024-02-01T11:01:44Z</cp:lastPrinted>
  <dcterms:created xsi:type="dcterms:W3CDTF">2009-06-11T13:56:30Z</dcterms:created>
  <dcterms:modified xsi:type="dcterms:W3CDTF">2024-05-14T06:26:16Z</dcterms:modified>
  <cp:category/>
  <cp:version/>
  <cp:contentType/>
  <cp:contentStatus/>
</cp:coreProperties>
</file>