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uczelnia.local\Users\Profiles\pciempka\Desktop\"/>
    </mc:Choice>
  </mc:AlternateContent>
  <bookViews>
    <workbookView xWindow="0" yWindow="0" windowWidth="10716" windowHeight="5028" tabRatio="698"/>
  </bookViews>
  <sheets>
    <sheet name="HRP" sheetId="2" r:id="rId1"/>
  </sheets>
  <externalReferences>
    <externalReference r:id="rId2"/>
  </externalReferences>
  <definedNames>
    <definedName name="Kierunek">[1]Arkusz2!$C$4:$C$10</definedName>
    <definedName name="_xlnm.Print_Area" localSheetId="0">HRP!$A$1:$U$136</definedName>
    <definedName name="Rodzaj">[1]Arkusz2!$E$4:$E$10</definedName>
    <definedName name="Typ">[1]Arkusz2!$F$4:$F$5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0" i="2" l="1"/>
  <c r="N120" i="2"/>
  <c r="U124" i="2" l="1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H123" i="2"/>
  <c r="H122" i="2"/>
  <c r="H103" i="2" l="1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G103" i="2"/>
  <c r="F103" i="2"/>
  <c r="H84" i="2"/>
  <c r="T84" i="2"/>
  <c r="P84" i="2"/>
  <c r="L84" i="2"/>
  <c r="H83" i="2"/>
  <c r="F84" i="2"/>
  <c r="G84" i="2"/>
  <c r="I84" i="2"/>
  <c r="J84" i="2"/>
  <c r="K84" i="2"/>
  <c r="M84" i="2"/>
  <c r="N84" i="2"/>
  <c r="O84" i="2"/>
  <c r="Q84" i="2"/>
  <c r="R84" i="2"/>
  <c r="S84" i="2"/>
  <c r="U84" i="2"/>
  <c r="F120" i="2"/>
  <c r="G120" i="2"/>
  <c r="I120" i="2"/>
  <c r="K120" i="2"/>
  <c r="L120" i="2"/>
  <c r="M120" i="2"/>
  <c r="O120" i="2"/>
  <c r="P120" i="2"/>
  <c r="Q120" i="2"/>
  <c r="R120" i="2"/>
  <c r="S120" i="2"/>
  <c r="T120" i="2"/>
  <c r="U120" i="2"/>
  <c r="H121" i="2"/>
  <c r="H120" i="2" l="1"/>
  <c r="K22" i="2" l="1"/>
  <c r="K25" i="2"/>
  <c r="K29" i="2"/>
  <c r="K36" i="2"/>
  <c r="N22" i="2"/>
  <c r="N25" i="2"/>
  <c r="N29" i="2"/>
  <c r="N36" i="2"/>
  <c r="Q22" i="2"/>
  <c r="Q25" i="2"/>
  <c r="Q29" i="2"/>
  <c r="Q36" i="2"/>
  <c r="T22" i="2"/>
  <c r="T25" i="2"/>
  <c r="T29" i="2"/>
  <c r="T36" i="2"/>
  <c r="J22" i="2"/>
  <c r="J25" i="2"/>
  <c r="J29" i="2"/>
  <c r="J36" i="2"/>
  <c r="M22" i="2"/>
  <c r="M25" i="2"/>
  <c r="M29" i="2"/>
  <c r="M36" i="2"/>
  <c r="P22" i="2"/>
  <c r="P25" i="2"/>
  <c r="P29" i="2"/>
  <c r="P36" i="2"/>
  <c r="S22" i="2"/>
  <c r="S25" i="2"/>
  <c r="S29" i="2"/>
  <c r="S36" i="2"/>
  <c r="K70" i="2"/>
  <c r="N70" i="2"/>
  <c r="Q70" i="2"/>
  <c r="T70" i="2"/>
  <c r="J70" i="2"/>
  <c r="M70" i="2"/>
  <c r="P70" i="2"/>
  <c r="S70" i="2"/>
  <c r="K57" i="2"/>
  <c r="N57" i="2"/>
  <c r="Q57" i="2"/>
  <c r="T57" i="2"/>
  <c r="J57" i="2"/>
  <c r="M57" i="2"/>
  <c r="P57" i="2"/>
  <c r="S57" i="2"/>
  <c r="K46" i="2"/>
  <c r="N46" i="2"/>
  <c r="Q46" i="2"/>
  <c r="T46" i="2"/>
  <c r="J46" i="2"/>
  <c r="M46" i="2"/>
  <c r="P46" i="2"/>
  <c r="S46" i="2"/>
  <c r="U70" i="2"/>
  <c r="R70" i="2"/>
  <c r="U57" i="2"/>
  <c r="R57" i="2"/>
  <c r="R46" i="2"/>
  <c r="O36" i="2"/>
  <c r="L36" i="2"/>
  <c r="F22" i="2"/>
  <c r="F25" i="2"/>
  <c r="F29" i="2"/>
  <c r="F36" i="2"/>
  <c r="F70" i="2"/>
  <c r="F57" i="2"/>
  <c r="F46" i="2"/>
  <c r="I70" i="2"/>
  <c r="H71" i="2"/>
  <c r="H72" i="2"/>
  <c r="H73" i="2"/>
  <c r="H74" i="2"/>
  <c r="H75" i="2"/>
  <c r="H76" i="2"/>
  <c r="H77" i="2"/>
  <c r="H78" i="2"/>
  <c r="H79" i="2"/>
  <c r="H80" i="2"/>
  <c r="H81" i="2"/>
  <c r="H82" i="2"/>
  <c r="G70" i="2"/>
  <c r="I57" i="2"/>
  <c r="H58" i="2"/>
  <c r="H59" i="2"/>
  <c r="H60" i="2"/>
  <c r="H61" i="2"/>
  <c r="H62" i="2"/>
  <c r="H63" i="2"/>
  <c r="H64" i="2"/>
  <c r="H65" i="2"/>
  <c r="H66" i="2"/>
  <c r="H67" i="2"/>
  <c r="H68" i="2"/>
  <c r="H69" i="2"/>
  <c r="G57" i="2"/>
  <c r="I46" i="2"/>
  <c r="H47" i="2"/>
  <c r="H48" i="2"/>
  <c r="H50" i="2"/>
  <c r="H51" i="2"/>
  <c r="H52" i="2"/>
  <c r="H53" i="2"/>
  <c r="H54" i="2"/>
  <c r="H55" i="2"/>
  <c r="H56" i="2"/>
  <c r="G46" i="2"/>
  <c r="I36" i="2"/>
  <c r="H38" i="2"/>
  <c r="H39" i="2"/>
  <c r="H40" i="2"/>
  <c r="H41" i="2"/>
  <c r="H42" i="2"/>
  <c r="H43" i="2"/>
  <c r="H44" i="2"/>
  <c r="G36" i="2"/>
  <c r="I29" i="2"/>
  <c r="H30" i="2"/>
  <c r="H31" i="2"/>
  <c r="G29" i="2"/>
  <c r="I25" i="2"/>
  <c r="H26" i="2"/>
  <c r="H28" i="2"/>
  <c r="G25" i="2"/>
  <c r="I22" i="2"/>
  <c r="H24" i="2"/>
  <c r="H22" i="2" s="1"/>
  <c r="G22" i="2"/>
  <c r="C11" i="2"/>
  <c r="L22" i="2"/>
  <c r="O22" i="2"/>
  <c r="O25" i="2"/>
  <c r="O29" i="2"/>
  <c r="O46" i="2"/>
  <c r="R22" i="2"/>
  <c r="U22" i="2"/>
  <c r="L25" i="2"/>
  <c r="R25" i="2"/>
  <c r="U25" i="2"/>
  <c r="L29" i="2"/>
  <c r="R29" i="2"/>
  <c r="U29" i="2"/>
  <c r="R36" i="2"/>
  <c r="U36" i="2"/>
  <c r="L46" i="2"/>
  <c r="U46" i="2"/>
  <c r="L57" i="2"/>
  <c r="O57" i="2"/>
  <c r="L70" i="2"/>
  <c r="O70" i="2"/>
  <c r="R128" i="2" l="1"/>
  <c r="R126" i="2"/>
  <c r="R130" i="2"/>
  <c r="R132" i="2"/>
  <c r="R134" i="2"/>
  <c r="L132" i="2"/>
  <c r="L134" i="2"/>
  <c r="L130" i="2"/>
  <c r="L128" i="2"/>
  <c r="L126" i="2"/>
  <c r="I128" i="2"/>
  <c r="I134" i="2"/>
  <c r="I132" i="2"/>
  <c r="I126" i="2"/>
  <c r="I130" i="2"/>
  <c r="O132" i="2"/>
  <c r="O128" i="2"/>
  <c r="O126" i="2"/>
  <c r="O130" i="2"/>
  <c r="O134" i="2"/>
  <c r="F128" i="2"/>
  <c r="F126" i="2"/>
  <c r="F130" i="2"/>
  <c r="F134" i="2"/>
  <c r="Y118" i="2" s="1"/>
  <c r="F132" i="2"/>
  <c r="Y116" i="2" s="1"/>
  <c r="U132" i="2"/>
  <c r="U126" i="2"/>
  <c r="X110" i="2" s="1"/>
  <c r="U134" i="2"/>
  <c r="U130" i="2"/>
  <c r="U128" i="2"/>
  <c r="G130" i="2"/>
  <c r="G126" i="2"/>
  <c r="G134" i="2"/>
  <c r="G128" i="2"/>
  <c r="G132" i="2"/>
  <c r="S130" i="2"/>
  <c r="S131" i="2" s="1"/>
  <c r="S126" i="2"/>
  <c r="S128" i="2"/>
  <c r="S134" i="2"/>
  <c r="S132" i="2"/>
  <c r="P132" i="2"/>
  <c r="P134" i="2"/>
  <c r="P130" i="2"/>
  <c r="P128" i="2"/>
  <c r="P126" i="2"/>
  <c r="M130" i="2"/>
  <c r="M128" i="2"/>
  <c r="M132" i="2"/>
  <c r="M126" i="2"/>
  <c r="M134" i="2"/>
  <c r="J128" i="2"/>
  <c r="J126" i="2"/>
  <c r="J132" i="2"/>
  <c r="J134" i="2"/>
  <c r="J130" i="2"/>
  <c r="T132" i="2"/>
  <c r="T134" i="2"/>
  <c r="T130" i="2"/>
  <c r="T128" i="2"/>
  <c r="T126" i="2"/>
  <c r="Q132" i="2"/>
  <c r="Q126" i="2"/>
  <c r="Q128" i="2"/>
  <c r="Q130" i="2"/>
  <c r="Q134" i="2"/>
  <c r="N132" i="2"/>
  <c r="N126" i="2"/>
  <c r="N134" i="2"/>
  <c r="N128" i="2"/>
  <c r="N130" i="2"/>
  <c r="K130" i="2"/>
  <c r="K128" i="2"/>
  <c r="W112" i="2" s="1"/>
  <c r="K134" i="2"/>
  <c r="K132" i="2"/>
  <c r="K126" i="2"/>
  <c r="S127" i="2"/>
  <c r="S129" i="2"/>
  <c r="H29" i="2"/>
  <c r="H25" i="2"/>
  <c r="H70" i="2"/>
  <c r="H36" i="2"/>
  <c r="H46" i="2"/>
  <c r="H57" i="2"/>
  <c r="H132" i="2" l="1"/>
  <c r="X118" i="2"/>
  <c r="H128" i="2"/>
  <c r="V118" i="2"/>
  <c r="S133" i="2"/>
  <c r="V116" i="2"/>
  <c r="W118" i="2"/>
  <c r="J133" i="2"/>
  <c r="J127" i="2"/>
  <c r="V114" i="2"/>
  <c r="S135" i="2"/>
  <c r="J135" i="2"/>
  <c r="M135" i="2"/>
  <c r="P135" i="2"/>
  <c r="M127" i="2"/>
  <c r="J131" i="2"/>
  <c r="H130" i="2"/>
  <c r="H134" i="2"/>
  <c r="H126" i="2"/>
  <c r="J129" i="2"/>
  <c r="X116" i="2"/>
  <c r="P131" i="2"/>
  <c r="M133" i="2"/>
  <c r="P133" i="2"/>
  <c r="M131" i="2"/>
  <c r="P129" i="2"/>
  <c r="M129" i="2"/>
  <c r="P127" i="2"/>
  <c r="W110" i="2"/>
  <c r="X112" i="2"/>
  <c r="V112" i="2"/>
  <c r="Y112" i="2" s="1"/>
  <c r="X114" i="2"/>
  <c r="W114" i="2"/>
  <c r="W116" i="2"/>
  <c r="V110" i="2"/>
  <c r="Y110" i="2" l="1"/>
  <c r="Y114" i="2"/>
</calcChain>
</file>

<file path=xl/sharedStrings.xml><?xml version="1.0" encoding="utf-8"?>
<sst xmlns="http://schemas.openxmlformats.org/spreadsheetml/2006/main" count="465" uniqueCount="165">
  <si>
    <t>Kierunek:</t>
  </si>
  <si>
    <t>ECTS</t>
  </si>
  <si>
    <t>w</t>
  </si>
  <si>
    <t>Lp.</t>
  </si>
  <si>
    <t>I rok</t>
  </si>
  <si>
    <t>1 sem</t>
  </si>
  <si>
    <t>ć / k</t>
  </si>
  <si>
    <t>2 sem</t>
  </si>
  <si>
    <t>II rok</t>
  </si>
  <si>
    <t>3 sem</t>
  </si>
  <si>
    <t>4 sem</t>
  </si>
  <si>
    <t>Forma zajęć</t>
  </si>
  <si>
    <t>Forma studiów:</t>
  </si>
  <si>
    <t>Profil kształcenia:</t>
  </si>
  <si>
    <t>Poziom kształcenia:</t>
  </si>
  <si>
    <t>w tym interakty-wnych</t>
  </si>
  <si>
    <t>Typ (O/F)</t>
  </si>
  <si>
    <t>Legenda:</t>
  </si>
  <si>
    <t>Liczba godzin kontaktowych z praktykami:</t>
  </si>
  <si>
    <t>Liczba godzin kontaktowych (bez praktyk):</t>
  </si>
  <si>
    <t>Forma zal</t>
  </si>
  <si>
    <t>i</t>
  </si>
  <si>
    <t>Godziny kontaktowe</t>
  </si>
  <si>
    <t>Łączna liczba godzin (kontaktowych oraz bezkontaktowych):</t>
  </si>
  <si>
    <t>Godziny łącznie w tym bezkon-taktowe</t>
  </si>
  <si>
    <t>Nazwa modułu kszatłcenia</t>
  </si>
  <si>
    <t>ogółem (bez konsultacji)</t>
  </si>
  <si>
    <t>O - obligatoryjny, F - fakultatywny (student ma pełną lub ograniczoną swobodę wyboru)</t>
  </si>
  <si>
    <t>W - wykład, Ć - ćwiczenia, K - konwersatorium, S - seminarium, P - zajęcia praktyczne (warsztaty, trening, projekt, laboratorium, praktyka)</t>
  </si>
  <si>
    <t>O - ocena końcowa, Z - zaliczenie bez oceny</t>
  </si>
  <si>
    <t xml:space="preserve">Typ zajęć: </t>
  </si>
  <si>
    <t xml:space="preserve">Forma zajęć: </t>
  </si>
  <si>
    <t xml:space="preserve">Forma zaliczenia: </t>
  </si>
  <si>
    <t>II. MODUŁ "PRACA DYPLOMOWA"</t>
  </si>
  <si>
    <t>I. MODUŁ KSZTAŁCENIA OGÓLNOUCZELNIANEGO</t>
  </si>
  <si>
    <t xml:space="preserve">SUMY: </t>
  </si>
  <si>
    <t>Łącznie ECTS</t>
  </si>
  <si>
    <t>Liczba punktów ECTS:</t>
  </si>
  <si>
    <t>Wydział:</t>
  </si>
  <si>
    <t>Instytut:</t>
  </si>
  <si>
    <t>Pedagogiczny</t>
  </si>
  <si>
    <t>Pedagogika</t>
  </si>
  <si>
    <t>Ogólnoakademicki</t>
  </si>
  <si>
    <t>Stacjonarne</t>
  </si>
  <si>
    <t>studia drugiego stopnia</t>
  </si>
  <si>
    <t>O</t>
  </si>
  <si>
    <t>W</t>
  </si>
  <si>
    <t>Warsztat badawczy pedagoga</t>
  </si>
  <si>
    <t>Proseminarium</t>
  </si>
  <si>
    <t>Seminarium dyplomowe magisterskie</t>
  </si>
  <si>
    <t>Z</t>
  </si>
  <si>
    <t>S</t>
  </si>
  <si>
    <t>W/Ć</t>
  </si>
  <si>
    <t>III. MODUŁY OGÓLNE</t>
  </si>
  <si>
    <t>Nowożytny język obcy specjalistyczny</t>
  </si>
  <si>
    <t>Współczesne systemy filozoficzne z elementami etyki</t>
  </si>
  <si>
    <t>P</t>
  </si>
  <si>
    <t>IV. MODUŁ PEDAGOGICZNO-PSYCHOLOGICZNY</t>
  </si>
  <si>
    <t>Wybrane zagadnienia z pedagogiki specjalnej</t>
  </si>
  <si>
    <t>Wybrane zagadnienia psychologii</t>
  </si>
  <si>
    <t xml:space="preserve">Wybrane zagadnienia socjologii </t>
  </si>
  <si>
    <t>Andragogika</t>
  </si>
  <si>
    <t>Pedagogika ogólna</t>
  </si>
  <si>
    <t>Pedagogika porównawcza</t>
  </si>
  <si>
    <t>Praca z głosem</t>
  </si>
  <si>
    <t>Dydaktyka ogólna</t>
  </si>
  <si>
    <t>Pedeutologia</t>
  </si>
  <si>
    <t>K</t>
  </si>
  <si>
    <t>Ć</t>
  </si>
  <si>
    <t>F</t>
  </si>
  <si>
    <t xml:space="preserve">Praktyka zawodowa </t>
  </si>
  <si>
    <t>Socjoterapia w resocjalizacji</t>
  </si>
  <si>
    <t>Metodyka pracy w intrewencji kryzysowej</t>
  </si>
  <si>
    <t xml:space="preserve">Wybrane zagadnienia z psychologii wychowawczej </t>
  </si>
  <si>
    <t>Psychologia konfliktu i kryzysu</t>
  </si>
  <si>
    <t>Metodyka pracy kuratora sądowego</t>
  </si>
  <si>
    <t>Diagnoza resocjalizacyjna</t>
  </si>
  <si>
    <t>Pedagogika resocjalizacyjna</t>
  </si>
  <si>
    <t>Warsztat pracy wychowawcy młodzieży nieprzystosowanej</t>
  </si>
  <si>
    <t>Profilaktyka zachowań ryzykownych</t>
  </si>
  <si>
    <t>Metodyka zajęć pozalekcyjnych</t>
  </si>
  <si>
    <t>Profilaktyka i terapia trudności szkolnych</t>
  </si>
  <si>
    <t>Diagnoza pedagogiczna</t>
  </si>
  <si>
    <t>Poradnictwo zawodowe z metodyką</t>
  </si>
  <si>
    <t>Programy profilaktyczne i wychowawcze</t>
  </si>
  <si>
    <t>Wybrane zagadnienia z terapii pedagogicznej</t>
  </si>
  <si>
    <t xml:space="preserve">Projektowanie indywidualnych programów edukacyjno-terapeutycznych </t>
  </si>
  <si>
    <t>Organizacja i zarządzanie w placówkach oświatowych</t>
  </si>
  <si>
    <t>Metody i formy pracy pedagoga szkolnego</t>
  </si>
  <si>
    <t>Metodyka pracy z dzieckiem  ze specjalnymi potrzebami edukacyjnymi</t>
  </si>
  <si>
    <t>Pedagogika szkoły</t>
  </si>
  <si>
    <t xml:space="preserve">Propedeutyka praktyk </t>
  </si>
  <si>
    <t>Wykład monograficzny</t>
  </si>
  <si>
    <t>Łącznie W</t>
  </si>
  <si>
    <t>Łącznie I</t>
  </si>
  <si>
    <t xml:space="preserve">Wybrane zagadnienia psychologii wychowawczej </t>
  </si>
  <si>
    <t>Praktyka zawodowa</t>
  </si>
  <si>
    <t>Nauk o Wychowaniu</t>
  </si>
  <si>
    <t>Etyczne i prawne aspekty pracy logopedy</t>
  </si>
  <si>
    <t>Wczesne wspomaganie rozwoju dziecka</t>
  </si>
  <si>
    <t>Logopedia medialna i artystyczna</t>
  </si>
  <si>
    <t xml:space="preserve">Logorytmika </t>
  </si>
  <si>
    <t xml:space="preserve">Geronotologopedia </t>
  </si>
  <si>
    <t>Integracja odruchów ustno-twarzowych</t>
  </si>
  <si>
    <t>Dyslalia - diagnoza i terapia</t>
  </si>
  <si>
    <t>Terapia logopedyczna osób z zaburzeniami ze spektrum autyzmu</t>
  </si>
  <si>
    <t>Zaburzenia mowy w wybranych zespołach genetycznych</t>
  </si>
  <si>
    <t>Metody wspomagające naukę czytania i pisania</t>
  </si>
  <si>
    <t>Nowoczesne technologie w terapii logopedycznej</t>
  </si>
  <si>
    <t xml:space="preserve">Podstawy autoprezentacji </t>
  </si>
  <si>
    <t>Podstawy orzecznictwa w logopedii</t>
  </si>
  <si>
    <t xml:space="preserve">Podstawy genetyki </t>
  </si>
  <si>
    <t>Lingwistyczne podstawy logopedii I (fonetyka i fonologia, ortoepia, morfologia, składnia)</t>
  </si>
  <si>
    <t>Lingwistyczne podstawy logopedii II (pragmatyka językowa i stylistyka praktyczna)</t>
  </si>
  <si>
    <t>Balbutologopedia w procesie terapeutycznym</t>
  </si>
  <si>
    <t>V. PRAKTYKA ZAWODOWA</t>
  </si>
  <si>
    <t>V. ZAKRESY</t>
  </si>
  <si>
    <t>Streetworking</t>
  </si>
  <si>
    <r>
      <t xml:space="preserve">Zakres kształcenia : </t>
    </r>
    <r>
      <rPr>
        <b/>
        <sz val="12"/>
        <rFont val="Times New Roman"/>
        <family val="1"/>
        <charset val="238"/>
      </rPr>
      <t>Pedagogika resocjalizacyjna z interwencją kryzysową</t>
    </r>
  </si>
  <si>
    <r>
      <t xml:space="preserve">Zakres kształcenia: </t>
    </r>
    <r>
      <rPr>
        <b/>
        <sz val="12"/>
        <rFont val="Times New Roman"/>
        <family val="1"/>
        <charset val="238"/>
      </rPr>
      <t>Pedagogika szkolna z terapią pedagogiczną</t>
    </r>
  </si>
  <si>
    <r>
      <t xml:space="preserve">Zakres kształcenia: </t>
    </r>
    <r>
      <rPr>
        <b/>
        <sz val="12"/>
        <rFont val="Times New Roman"/>
        <family val="1"/>
        <charset val="238"/>
      </rPr>
      <t>Logopedia z komunikacją społeczną</t>
    </r>
  </si>
  <si>
    <t>Konwersatorium z zakresu treści specjalnościowych</t>
  </si>
  <si>
    <t>Teoria pracy opiekuńczo-wychowawczej</t>
  </si>
  <si>
    <t>Podstawy prawne i finansowanie działań opiekuńczo-wychowawczych i profilaktycznych</t>
  </si>
  <si>
    <t>Profilaktyka zachowań ryzykownych i zaburzeń w zachowaniu dzieci i młodzieży</t>
  </si>
  <si>
    <t>Metodyka pracy w profilatyce społecznej</t>
  </si>
  <si>
    <t>Profilaktyka w środowisku lokalnym z elementami streetworkingu</t>
  </si>
  <si>
    <t>Metody pracy opiekuńczo-wychowawczej z wykorzystaniem mediów cyfrowych</t>
  </si>
  <si>
    <t>Metodyka działań twórczych</t>
  </si>
  <si>
    <t>Warsztat pracy opiekuna wychowawcy</t>
  </si>
  <si>
    <t>Praca opiekuńczo-wychowawcza z indywidualnym przypadkiem i grupą</t>
  </si>
  <si>
    <t>Praca opiekuńczo-wychowawcza z rodziną</t>
  </si>
  <si>
    <t>Opieka i wychowanie w biegu życia</t>
  </si>
  <si>
    <t>Program profilaktyczny w teorii i praktyce</t>
  </si>
  <si>
    <r>
      <t xml:space="preserve">Zakres kształcenia: </t>
    </r>
    <r>
      <rPr>
        <b/>
        <sz val="12"/>
        <rFont val="Times New Roman"/>
        <family val="1"/>
        <charset val="238"/>
      </rPr>
      <t>Pedagogika opiekuńczo-wychowawcza z profilaktyką społeczną</t>
    </r>
  </si>
  <si>
    <t>Łączna ilość godzin</t>
  </si>
  <si>
    <r>
      <t xml:space="preserve">Łącznie w programie przy realizacji moduł: </t>
    </r>
    <r>
      <rPr>
        <b/>
        <i/>
        <sz val="12"/>
        <rFont val="Times New Roman"/>
        <family val="1"/>
        <charset val="238"/>
      </rPr>
      <t>Pedagogika resocjalizacyjna z interwencją kryzysową</t>
    </r>
  </si>
  <si>
    <r>
      <t xml:space="preserve">Łącznie w programie przy realizacji modułu: </t>
    </r>
    <r>
      <rPr>
        <b/>
        <i/>
        <sz val="12"/>
        <rFont val="Times New Roman"/>
        <family val="1"/>
        <charset val="238"/>
      </rPr>
      <t>Pedagogika opiekuńczo-wychowawcza z profilaktyką społeczną</t>
    </r>
  </si>
  <si>
    <r>
      <t xml:space="preserve">Łącznie w programie przy realizacji modułu do wyboru: </t>
    </r>
    <r>
      <rPr>
        <b/>
        <i/>
        <sz val="12"/>
        <rFont val="Times New Roman"/>
        <family val="1"/>
        <charset val="238"/>
      </rPr>
      <t>Pedagogika szkolna z terapią pedagogiczną</t>
    </r>
  </si>
  <si>
    <r>
      <t xml:space="preserve">Łącznie w programie przy realizacji modułu do wyboru: </t>
    </r>
    <r>
      <rPr>
        <b/>
        <i/>
        <sz val="12"/>
        <rFont val="Times New Roman"/>
        <family val="1"/>
        <charset val="238"/>
      </rPr>
      <t>Logopedia z komunikacją społeczną</t>
    </r>
  </si>
  <si>
    <t>EL</t>
  </si>
  <si>
    <t>Dialog edukacyjny</t>
  </si>
  <si>
    <t>Trening kompetencji przyszłości</t>
  </si>
  <si>
    <t>Metodyka terapii pedagogicznej dla dzieci z zaburzeniami rozwoju społecznego i emocjonalnego</t>
  </si>
  <si>
    <t>Metodyka pracy w poradnictwie indywidualnym i grupowym</t>
  </si>
  <si>
    <t>Diagnoza potrzeb i projektowanie pomocy psychologiczno-pedagogicznej</t>
  </si>
  <si>
    <t xml:space="preserve">Elementy psychologii klinicznej  </t>
  </si>
  <si>
    <t xml:space="preserve">Metodyka pracy z dzieckiem z zaburzeniami sensorycznymi </t>
  </si>
  <si>
    <t>Terapie wspomagające sensomotoryczny rozwój dziecka</t>
  </si>
  <si>
    <t xml:space="preserve">Psychologiczne problemy rodzin dzieci z zaburzeniami sensorycznymi </t>
  </si>
  <si>
    <t xml:space="preserve">Podstawy neurologii dziecięcej </t>
  </si>
  <si>
    <t>Mediacie</t>
  </si>
  <si>
    <t>Podstawy integracji sensorycznej</t>
  </si>
  <si>
    <t xml:space="preserve">V. MODUŁ: PRZEDMIOTY BEZ PUNKTÓW ECTS </t>
  </si>
  <si>
    <t>Szkolenie BHWPiK (kurs e-learningowy)</t>
  </si>
  <si>
    <t>Zakres kształcenia: Pomoc psychologiczno-pedagogiczna z elementami integracji sensorycznej</t>
  </si>
  <si>
    <r>
      <t xml:space="preserve">Łącznie w programie przy realizacji modułu do wyboru: </t>
    </r>
    <r>
      <rPr>
        <b/>
        <i/>
        <sz val="12"/>
        <rFont val="Times New Roman"/>
        <family val="1"/>
        <charset val="238"/>
      </rPr>
      <t>Pomoc psychologiczno-pedagogiczna z elementami integracji sensorycznej</t>
    </r>
  </si>
  <si>
    <t>963/978/988/1063/1010</t>
  </si>
  <si>
    <t>895/910/20/995942</t>
  </si>
  <si>
    <t>Biblia - kultura - pedagogia</t>
  </si>
  <si>
    <t>Zaburzenia integracji sensorycznej</t>
  </si>
  <si>
    <t>Programy aktywności sensorycznej a dieta sensoryczna</t>
  </si>
  <si>
    <t>Elementy integracji sensorycznej w terapii logopedycznej</t>
  </si>
  <si>
    <t>Podstawy terapii psychologiczno-pedagogicznej dzieci i młodzieży</t>
  </si>
  <si>
    <t>Obowiązuje studentów rozpoczynających studia od roku akademickiego: 2024/2025 i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</si>
</sst>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mbria"/>
      <family val="1"/>
      <charset val="238"/>
      <scheme val="major"/>
    </font>
    <font>
      <sz val="14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rgb="FF7F7F7F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rgb="FF7F7F7F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7" borderId="22" applyNumberFormat="0" applyAlignment="0" applyProtection="0"/>
  </cellStyleXfs>
  <cellXfs count="430">
    <xf numFmtId="0" fontId="0" fillId="0" borderId="0" xfId="0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4" xfId="0" applyFont="1" applyBorder="1"/>
    <xf numFmtId="0" fontId="8" fillId="0" borderId="1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8" borderId="10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7" fillId="13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8" xfId="0" applyFont="1" applyBorder="1"/>
    <xf numFmtId="0" fontId="8" fillId="0" borderId="11" xfId="0" applyFont="1" applyBorder="1"/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/>
    <xf numFmtId="0" fontId="13" fillId="8" borderId="0" xfId="0" applyFont="1" applyFill="1"/>
    <xf numFmtId="0" fontId="13" fillId="0" borderId="0" xfId="0" applyFont="1" applyFill="1"/>
    <xf numFmtId="0" fontId="10" fillId="8" borderId="0" xfId="0" applyFont="1" applyFill="1" applyBorder="1" applyAlignment="1" applyProtection="1">
      <alignment horizontal="center"/>
      <protection hidden="1"/>
    </xf>
    <xf numFmtId="0" fontId="15" fillId="8" borderId="0" xfId="0" applyFont="1" applyFill="1"/>
    <xf numFmtId="0" fontId="13" fillId="8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Border="1"/>
    <xf numFmtId="0" fontId="8" fillId="0" borderId="13" xfId="0" applyFont="1" applyFill="1" applyBorder="1" applyAlignment="1">
      <alignment horizontal="center" vertical="center"/>
    </xf>
    <xf numFmtId="0" fontId="14" fillId="11" borderId="37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/>
    </xf>
    <xf numFmtId="0" fontId="8" fillId="8" borderId="18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9" fillId="12" borderId="53" xfId="0" applyFont="1" applyFill="1" applyBorder="1" applyAlignment="1">
      <alignment horizontal="center" vertical="center"/>
    </xf>
    <xf numFmtId="0" fontId="9" fillId="12" borderId="54" xfId="0" applyFont="1" applyFill="1" applyBorder="1"/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14" borderId="2" xfId="1" applyFont="1" applyFill="1" applyBorder="1" applyAlignment="1">
      <alignment horizontal="center" vertical="center"/>
    </xf>
    <xf numFmtId="0" fontId="8" fillId="14" borderId="86" xfId="1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83" xfId="0" applyFont="1" applyBorder="1" applyAlignment="1">
      <alignment horizontal="center" vertical="center"/>
    </xf>
    <xf numFmtId="0" fontId="8" fillId="0" borderId="13" xfId="0" applyFont="1" applyBorder="1" applyProtection="1"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9" fillId="9" borderId="55" xfId="0" applyFont="1" applyFill="1" applyBorder="1" applyAlignment="1" applyProtection="1">
      <alignment horizontal="center" vertical="center"/>
      <protection locked="0"/>
    </xf>
    <xf numFmtId="0" fontId="9" fillId="9" borderId="56" xfId="0" applyFont="1" applyFill="1" applyBorder="1" applyAlignment="1" applyProtection="1">
      <alignment horizontal="center" vertical="center"/>
      <protection locked="0"/>
    </xf>
    <xf numFmtId="0" fontId="9" fillId="9" borderId="57" xfId="0" applyFont="1" applyFill="1" applyBorder="1" applyAlignment="1" applyProtection="1">
      <alignment horizontal="center" vertical="center"/>
      <protection locked="0"/>
    </xf>
    <xf numFmtId="0" fontId="9" fillId="9" borderId="58" xfId="0" applyFont="1" applyFill="1" applyBorder="1" applyAlignment="1" applyProtection="1">
      <alignment horizontal="center" vertical="center"/>
      <protection locked="0"/>
    </xf>
    <xf numFmtId="0" fontId="9" fillId="12" borderId="5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wrapText="1"/>
    </xf>
    <xf numFmtId="0" fontId="14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9" fillId="9" borderId="65" xfId="0" applyFont="1" applyFill="1" applyBorder="1" applyAlignment="1">
      <alignment horizontal="center" vertical="center"/>
    </xf>
    <xf numFmtId="0" fontId="9" fillId="9" borderId="93" xfId="0" applyFont="1" applyFill="1" applyBorder="1" applyAlignment="1">
      <alignment horizontal="center" vertical="center"/>
    </xf>
    <xf numFmtId="0" fontId="9" fillId="9" borderId="66" xfId="0" applyFont="1" applyFill="1" applyBorder="1" applyAlignment="1">
      <alignment horizontal="center" vertical="center"/>
    </xf>
    <xf numFmtId="0" fontId="9" fillId="9" borderId="94" xfId="0" applyFont="1" applyFill="1" applyBorder="1" applyAlignment="1">
      <alignment horizontal="center" vertical="center"/>
    </xf>
    <xf numFmtId="0" fontId="9" fillId="12" borderId="55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83" xfId="0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14" borderId="2" xfId="0" applyFont="1" applyFill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8" fillId="14" borderId="1" xfId="1" applyFont="1" applyFill="1" applyBorder="1" applyAlignment="1">
      <alignment horizontal="center" vertical="center"/>
    </xf>
    <xf numFmtId="0" fontId="8" fillId="14" borderId="25" xfId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/>
    </xf>
    <xf numFmtId="0" fontId="8" fillId="14" borderId="13" xfId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9" fillId="8" borderId="0" xfId="0" applyFont="1" applyFill="1" applyBorder="1" applyAlignment="1" applyProtection="1">
      <alignment horizontal="center" vertical="center"/>
      <protection hidden="1"/>
    </xf>
    <xf numFmtId="0" fontId="16" fillId="8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8" borderId="15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9" fillId="12" borderId="56" xfId="0" applyFont="1" applyFill="1" applyBorder="1" applyAlignment="1">
      <alignment horizontal="center" vertical="center"/>
    </xf>
    <xf numFmtId="0" fontId="9" fillId="12" borderId="57" xfId="0" applyFont="1" applyFill="1" applyBorder="1" applyAlignment="1">
      <alignment horizontal="center" vertical="center"/>
    </xf>
    <xf numFmtId="0" fontId="9" fillId="12" borderId="5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8" borderId="80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8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9" borderId="63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9" borderId="63" xfId="0" applyFont="1" applyFill="1" applyBorder="1" applyAlignment="1" applyProtection="1">
      <alignment horizontal="center" vertical="center"/>
      <protection locked="0"/>
    </xf>
    <xf numFmtId="0" fontId="8" fillId="8" borderId="33" xfId="0" applyFont="1" applyFill="1" applyBorder="1" applyAlignment="1">
      <alignment horizontal="center" vertical="center"/>
    </xf>
    <xf numFmtId="0" fontId="9" fillId="9" borderId="91" xfId="0" applyFont="1" applyFill="1" applyBorder="1" applyAlignment="1">
      <alignment horizontal="center" vertical="center"/>
    </xf>
    <xf numFmtId="0" fontId="9" fillId="12" borderId="63" xfId="0" applyFont="1" applyFill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14" fillId="11" borderId="45" xfId="0" applyFont="1" applyFill="1" applyBorder="1" applyAlignment="1">
      <alignment horizontal="center" vertical="center"/>
    </xf>
    <xf numFmtId="0" fontId="14" fillId="11" borderId="33" xfId="0" applyFont="1" applyFill="1" applyBorder="1" applyAlignment="1">
      <alignment horizontal="center" vertical="center"/>
    </xf>
    <xf numFmtId="0" fontId="9" fillId="9" borderId="53" xfId="0" applyFont="1" applyFill="1" applyBorder="1" applyAlignment="1">
      <alignment horizontal="center" vertical="center"/>
    </xf>
    <xf numFmtId="0" fontId="8" fillId="14" borderId="84" xfId="0" applyFont="1" applyFill="1" applyBorder="1" applyAlignment="1">
      <alignment horizontal="center" vertical="center"/>
    </xf>
    <xf numFmtId="0" fontId="8" fillId="14" borderId="80" xfId="0" applyFont="1" applyFill="1" applyBorder="1" applyAlignment="1">
      <alignment horizontal="center" vertical="center"/>
    </xf>
    <xf numFmtId="0" fontId="8" fillId="14" borderId="83" xfId="0" applyFont="1" applyFill="1" applyBorder="1" applyAlignment="1">
      <alignment horizontal="center" vertical="center"/>
    </xf>
    <xf numFmtId="0" fontId="8" fillId="14" borderId="81" xfId="0" applyFont="1" applyFill="1" applyBorder="1" applyAlignment="1">
      <alignment horizontal="center" vertical="center"/>
    </xf>
    <xf numFmtId="0" fontId="8" fillId="14" borderId="84" xfId="1" applyFont="1" applyFill="1" applyBorder="1" applyAlignment="1">
      <alignment horizontal="center" vertical="center"/>
    </xf>
    <xf numFmtId="0" fontId="8" fillId="14" borderId="99" xfId="1" applyFont="1" applyFill="1" applyBorder="1" applyAlignment="1">
      <alignment horizontal="center" vertical="center"/>
    </xf>
    <xf numFmtId="0" fontId="8" fillId="14" borderId="39" xfId="1" applyFont="1" applyFill="1" applyBorder="1" applyAlignment="1">
      <alignment horizontal="center" vertical="center"/>
    </xf>
    <xf numFmtId="0" fontId="8" fillId="14" borderId="40" xfId="1" applyFont="1" applyFill="1" applyBorder="1" applyAlignment="1">
      <alignment horizontal="center" vertical="center"/>
    </xf>
    <xf numFmtId="0" fontId="9" fillId="9" borderId="53" xfId="0" applyFont="1" applyFill="1" applyBorder="1" applyAlignment="1" applyProtection="1">
      <alignment horizontal="center" vertical="center"/>
      <protection locked="0"/>
    </xf>
    <xf numFmtId="0" fontId="8" fillId="14" borderId="80" xfId="1" applyFont="1" applyFill="1" applyBorder="1" applyAlignment="1" applyProtection="1">
      <alignment horizontal="center" vertical="center"/>
      <protection locked="0"/>
    </xf>
    <xf numFmtId="0" fontId="8" fillId="14" borderId="39" xfId="0" applyFont="1" applyFill="1" applyBorder="1" applyAlignment="1">
      <alignment horizontal="center" vertical="center"/>
    </xf>
    <xf numFmtId="0" fontId="8" fillId="14" borderId="40" xfId="1" applyFont="1" applyFill="1" applyBorder="1" applyAlignment="1" applyProtection="1">
      <alignment horizontal="center" vertical="center"/>
      <protection locked="0"/>
    </xf>
    <xf numFmtId="0" fontId="8" fillId="14" borderId="100" xfId="1" applyFont="1" applyFill="1" applyBorder="1" applyAlignment="1" applyProtection="1">
      <alignment horizontal="center" vertical="center"/>
      <protection locked="0"/>
    </xf>
    <xf numFmtId="0" fontId="8" fillId="14" borderId="40" xfId="0" applyFont="1" applyFill="1" applyBorder="1" applyAlignment="1">
      <alignment horizontal="center" vertical="center"/>
    </xf>
    <xf numFmtId="0" fontId="9" fillId="9" borderId="64" xfId="0" applyFont="1" applyFill="1" applyBorder="1" applyAlignment="1">
      <alignment horizontal="center" vertical="center"/>
    </xf>
    <xf numFmtId="0" fontId="8" fillId="14" borderId="80" xfId="1" applyFont="1" applyFill="1" applyBorder="1" applyAlignment="1">
      <alignment horizontal="center" vertical="center"/>
    </xf>
    <xf numFmtId="0" fontId="8" fillId="14" borderId="83" xfId="1" applyFont="1" applyFill="1" applyBorder="1" applyAlignment="1">
      <alignment horizontal="center" vertical="center"/>
    </xf>
    <xf numFmtId="0" fontId="8" fillId="14" borderId="81" xfId="1" applyFont="1" applyFill="1" applyBorder="1" applyAlignment="1">
      <alignment horizontal="center" vertical="center"/>
    </xf>
    <xf numFmtId="0" fontId="8" fillId="10" borderId="84" xfId="0" applyFont="1" applyFill="1" applyBorder="1" applyAlignment="1">
      <alignment horizontal="center" vertical="center"/>
    </xf>
    <xf numFmtId="0" fontId="8" fillId="10" borderId="80" xfId="0" applyFont="1" applyFill="1" applyBorder="1" applyAlignment="1">
      <alignment horizontal="center" vertical="center"/>
    </xf>
    <xf numFmtId="0" fontId="14" fillId="11" borderId="36" xfId="0" applyFont="1" applyFill="1" applyBorder="1" applyAlignment="1">
      <alignment horizontal="center" vertical="center"/>
    </xf>
    <xf numFmtId="0" fontId="14" fillId="11" borderId="38" xfId="0" applyFont="1" applyFill="1" applyBorder="1" applyAlignment="1">
      <alignment horizontal="center" vertical="center"/>
    </xf>
    <xf numFmtId="0" fontId="14" fillId="11" borderId="84" xfId="0" applyFont="1" applyFill="1" applyBorder="1" applyAlignment="1">
      <alignment horizontal="center" vertical="center"/>
    </xf>
    <xf numFmtId="0" fontId="14" fillId="11" borderId="80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9" fillId="0" borderId="104" xfId="0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8" fillId="8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4" fillId="11" borderId="106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4" fillId="11" borderId="107" xfId="0" applyFont="1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center" vertical="center"/>
    </xf>
    <xf numFmtId="0" fontId="11" fillId="11" borderId="44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3" fillId="11" borderId="109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8" borderId="0" xfId="0" applyFont="1" applyFill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1" borderId="94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1" fillId="11" borderId="84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/>
    </xf>
    <xf numFmtId="0" fontId="14" fillId="11" borderId="18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79" xfId="0" applyFont="1" applyFill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8" fillId="0" borderId="84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/>
    </xf>
    <xf numFmtId="0" fontId="8" fillId="14" borderId="82" xfId="0" applyFont="1" applyFill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0" fontId="20" fillId="8" borderId="0" xfId="0" applyFont="1" applyFill="1" applyAlignment="1">
      <alignment vertical="center"/>
    </xf>
    <xf numFmtId="0" fontId="8" fillId="0" borderId="114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14" borderId="119" xfId="0" applyFont="1" applyFill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14" borderId="112" xfId="0" applyFont="1" applyFill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14" borderId="120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8" borderId="1" xfId="0" applyFont="1" applyFill="1" applyBorder="1" applyAlignment="1" applyProtection="1">
      <alignment wrapText="1"/>
      <protection locked="0"/>
    </xf>
    <xf numFmtId="0" fontId="8" fillId="8" borderId="114" xfId="0" applyFont="1" applyFill="1" applyBorder="1" applyAlignment="1">
      <alignment horizontal="center" vertical="center"/>
    </xf>
    <xf numFmtId="0" fontId="8" fillId="14" borderId="121" xfId="0" applyFont="1" applyFill="1" applyBorder="1" applyAlignment="1">
      <alignment horizontal="center" vertical="center"/>
    </xf>
    <xf numFmtId="0" fontId="8" fillId="14" borderId="114" xfId="0" applyFont="1" applyFill="1" applyBorder="1" applyAlignment="1">
      <alignment horizontal="center" vertical="center"/>
    </xf>
    <xf numFmtId="0" fontId="8" fillId="8" borderId="115" xfId="0" applyFont="1" applyFill="1" applyBorder="1" applyAlignment="1">
      <alignment horizontal="center" vertical="center"/>
    </xf>
    <xf numFmtId="0" fontId="8" fillId="8" borderId="116" xfId="0" applyFont="1" applyFill="1" applyBorder="1" applyAlignment="1">
      <alignment horizontal="center" vertical="center"/>
    </xf>
    <xf numFmtId="0" fontId="8" fillId="8" borderId="12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117" xfId="0" applyFont="1" applyBorder="1" applyAlignment="1">
      <alignment wrapText="1"/>
    </xf>
    <xf numFmtId="0" fontId="8" fillId="14" borderId="117" xfId="0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59" xfId="0" applyFont="1" applyBorder="1" applyAlignment="1">
      <alignment horizontal="center" vertical="center"/>
    </xf>
    <xf numFmtId="0" fontId="8" fillId="14" borderId="71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8" fillId="14" borderId="79" xfId="0" applyFont="1" applyFill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0" borderId="85" xfId="0" applyFont="1" applyBorder="1" applyAlignment="1" applyProtection="1">
      <alignment wrapText="1"/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8" borderId="13" xfId="0" applyFont="1" applyFill="1" applyBorder="1" applyAlignment="1" applyProtection="1">
      <alignment wrapText="1"/>
      <protection locked="0"/>
    </xf>
    <xf numFmtId="0" fontId="8" fillId="0" borderId="18" xfId="0" applyFont="1" applyFill="1" applyBorder="1"/>
    <xf numFmtId="0" fontId="8" fillId="0" borderId="4" xfId="0" applyFont="1" applyFill="1" applyBorder="1"/>
    <xf numFmtId="0" fontId="8" fillId="0" borderId="110" xfId="0" applyFont="1" applyFill="1" applyBorder="1"/>
    <xf numFmtId="0" fontId="8" fillId="0" borderId="110" xfId="0" applyFont="1" applyBorder="1" applyAlignment="1">
      <alignment horizontal="center" vertical="center"/>
    </xf>
    <xf numFmtId="0" fontId="8" fillId="14" borderId="110" xfId="0" applyFont="1" applyFill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17" xfId="0" applyFont="1" applyFill="1" applyBorder="1"/>
    <xf numFmtId="0" fontId="8" fillId="0" borderId="11" xfId="0" applyFont="1" applyFill="1" applyBorder="1"/>
    <xf numFmtId="0" fontId="9" fillId="0" borderId="36" xfId="0" applyFont="1" applyBorder="1" applyAlignment="1">
      <alignment horizontal="left" vertical="top"/>
    </xf>
    <xf numFmtId="0" fontId="9" fillId="0" borderId="37" xfId="0" applyFont="1" applyBorder="1" applyAlignment="1">
      <alignment horizontal="left" vertical="top"/>
    </xf>
    <xf numFmtId="0" fontId="9" fillId="0" borderId="44" xfId="0" applyFont="1" applyBorder="1" applyAlignment="1">
      <alignment horizontal="left" vertical="top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88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11" fillId="0" borderId="52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9" fillId="9" borderId="89" xfId="0" applyFont="1" applyFill="1" applyBorder="1" applyAlignment="1">
      <alignment horizontal="left" vertical="center"/>
    </xf>
    <xf numFmtId="0" fontId="9" fillId="9" borderId="90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8" fillId="12" borderId="61" xfId="0" applyFont="1" applyFill="1" applyBorder="1" applyAlignment="1">
      <alignment horizontal="left" vertical="center"/>
    </xf>
    <xf numFmtId="0" fontId="8" fillId="12" borderId="63" xfId="0" applyFont="1" applyFill="1" applyBorder="1" applyAlignment="1">
      <alignment horizontal="left" vertical="center"/>
    </xf>
    <xf numFmtId="0" fontId="11" fillId="0" borderId="47" xfId="0" applyFont="1" applyBorder="1" applyAlignment="1">
      <alignment horizontal="center" vertical="center"/>
    </xf>
    <xf numFmtId="0" fontId="9" fillId="8" borderId="4" xfId="0" applyFont="1" applyFill="1" applyBorder="1" applyAlignment="1" applyProtection="1">
      <alignment horizontal="left"/>
      <protection hidden="1"/>
    </xf>
    <xf numFmtId="0" fontId="9" fillId="8" borderId="12" xfId="0" applyFont="1" applyFill="1" applyBorder="1" applyAlignment="1" applyProtection="1">
      <alignment horizontal="left"/>
      <protection hidden="1"/>
    </xf>
    <xf numFmtId="0" fontId="8" fillId="8" borderId="17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4" borderId="102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14" borderId="94" xfId="0" applyFont="1" applyFill="1" applyBorder="1" applyAlignment="1">
      <alignment horizontal="center" vertical="center" wrapText="1"/>
    </xf>
    <xf numFmtId="0" fontId="9" fillId="14" borderId="79" xfId="0" applyFont="1" applyFill="1" applyBorder="1" applyAlignment="1">
      <alignment horizontal="center" vertical="center" wrapText="1"/>
    </xf>
    <xf numFmtId="0" fontId="9" fillId="14" borderId="78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9" borderId="61" xfId="0" applyFont="1" applyFill="1" applyBorder="1" applyAlignment="1">
      <alignment horizontal="left" vertical="center"/>
    </xf>
    <xf numFmtId="0" fontId="9" fillId="9" borderId="62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9" fillId="14" borderId="83" xfId="0" applyFont="1" applyFill="1" applyBorder="1" applyAlignment="1">
      <alignment horizontal="center" vertical="center" wrapText="1"/>
    </xf>
    <xf numFmtId="0" fontId="9" fillId="14" borderId="71" xfId="0" applyFont="1" applyFill="1" applyBorder="1" applyAlignment="1">
      <alignment horizontal="center" vertical="center" wrapText="1"/>
    </xf>
    <xf numFmtId="0" fontId="9" fillId="14" borderId="74" xfId="0" applyFont="1" applyFill="1" applyBorder="1" applyAlignment="1">
      <alignment horizontal="center" vertical="center" wrapText="1"/>
    </xf>
    <xf numFmtId="0" fontId="9" fillId="0" borderId="98" xfId="0" applyFont="1" applyBorder="1" applyAlignment="1">
      <alignment horizontal="left" vertical="top"/>
    </xf>
    <xf numFmtId="0" fontId="9" fillId="0" borderId="122" xfId="0" applyFont="1" applyBorder="1" applyAlignment="1">
      <alignment horizontal="left" vertical="top"/>
    </xf>
    <xf numFmtId="0" fontId="9" fillId="0" borderId="123" xfId="0" applyFont="1" applyBorder="1" applyAlignment="1">
      <alignment horizontal="left" vertical="top"/>
    </xf>
    <xf numFmtId="0" fontId="9" fillId="9" borderId="61" xfId="0" applyFont="1" applyFill="1" applyBorder="1" applyAlignment="1">
      <alignment horizontal="left"/>
    </xf>
    <xf numFmtId="0" fontId="9" fillId="9" borderId="62" xfId="0" applyFont="1" applyFill="1" applyBorder="1" applyAlignment="1">
      <alignment horizontal="left"/>
    </xf>
    <xf numFmtId="0" fontId="17" fillId="8" borderId="4" xfId="0" applyFont="1" applyFill="1" applyBorder="1" applyAlignment="1" applyProtection="1">
      <alignment horizontal="center" vertical="center"/>
      <protection hidden="1"/>
    </xf>
    <xf numFmtId="0" fontId="17" fillId="8" borderId="6" xfId="0" applyFont="1" applyFill="1" applyBorder="1" applyAlignment="1" applyProtection="1">
      <alignment horizontal="center" vertical="center"/>
      <protection hidden="1"/>
    </xf>
    <xf numFmtId="0" fontId="17" fillId="8" borderId="12" xfId="0" applyFont="1" applyFill="1" applyBorder="1" applyAlignment="1" applyProtection="1">
      <alignment horizontal="center" vertical="center"/>
      <protection hidden="1"/>
    </xf>
    <xf numFmtId="0" fontId="17" fillId="8" borderId="4" xfId="0" applyFont="1" applyFill="1" applyBorder="1" applyAlignment="1" applyProtection="1">
      <alignment horizontal="left"/>
      <protection hidden="1"/>
    </xf>
    <xf numFmtId="0" fontId="17" fillId="8" borderId="12" xfId="0" applyFont="1" applyFill="1" applyBorder="1" applyAlignment="1" applyProtection="1">
      <alignment horizontal="left"/>
      <protection hidden="1"/>
    </xf>
    <xf numFmtId="0" fontId="9" fillId="8" borderId="4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 vertical="center"/>
      <protection hidden="1"/>
    </xf>
    <xf numFmtId="0" fontId="9" fillId="8" borderId="12" xfId="0" applyFont="1" applyFill="1" applyBorder="1" applyAlignment="1" applyProtection="1">
      <alignment horizontal="center" vertical="center"/>
      <protection hidden="1"/>
    </xf>
    <xf numFmtId="0" fontId="10" fillId="8" borderId="4" xfId="0" applyFont="1" applyFill="1" applyBorder="1" applyAlignment="1" applyProtection="1">
      <alignment horizontal="center"/>
      <protection hidden="1"/>
    </xf>
    <xf numFmtId="0" fontId="10" fillId="8" borderId="12" xfId="0" applyFont="1" applyFill="1" applyBorder="1" applyAlignment="1" applyProtection="1">
      <alignment horizontal="center"/>
      <protection hidden="1"/>
    </xf>
    <xf numFmtId="0" fontId="8" fillId="0" borderId="95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left"/>
    </xf>
    <xf numFmtId="0" fontId="10" fillId="8" borderId="12" xfId="0" applyFont="1" applyFill="1" applyBorder="1" applyAlignment="1">
      <alignment horizontal="left"/>
    </xf>
    <xf numFmtId="0" fontId="9" fillId="14" borderId="65" xfId="0" applyFont="1" applyFill="1" applyBorder="1" applyAlignment="1">
      <alignment horizontal="center" vertical="center" wrapText="1"/>
    </xf>
    <xf numFmtId="0" fontId="9" fillId="14" borderId="21" xfId="0" applyFont="1" applyFill="1" applyBorder="1" applyAlignment="1">
      <alignment horizontal="center" vertical="center" wrapText="1"/>
    </xf>
    <xf numFmtId="0" fontId="9" fillId="14" borderId="75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14" borderId="98" xfId="0" applyFont="1" applyFill="1" applyBorder="1" applyAlignment="1">
      <alignment horizontal="center" vertical="center" wrapText="1"/>
    </xf>
    <xf numFmtId="0" fontId="9" fillId="14" borderId="45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14" borderId="13" xfId="0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17" fillId="8" borderId="0" xfId="0" applyFont="1" applyFill="1" applyBorder="1" applyAlignment="1" applyProtection="1">
      <alignment horizontal="left"/>
      <protection hidden="1"/>
    </xf>
    <xf numFmtId="0" fontId="17" fillId="8" borderId="4" xfId="0" applyFont="1" applyFill="1" applyBorder="1" applyAlignment="1" applyProtection="1">
      <alignment horizontal="left"/>
      <protection locked="0" hidden="1"/>
    </xf>
    <xf numFmtId="0" fontId="17" fillId="8" borderId="12" xfId="0" applyFont="1" applyFill="1" applyBorder="1" applyAlignment="1" applyProtection="1">
      <alignment horizontal="left"/>
      <protection locked="0" hidden="1"/>
    </xf>
    <xf numFmtId="0" fontId="17" fillId="8" borderId="4" xfId="0" applyFont="1" applyFill="1" applyBorder="1" applyAlignment="1" applyProtection="1">
      <alignment horizontal="center" vertical="center"/>
      <protection locked="0" hidden="1"/>
    </xf>
    <xf numFmtId="0" fontId="17" fillId="8" borderId="6" xfId="0" applyFont="1" applyFill="1" applyBorder="1" applyAlignment="1" applyProtection="1">
      <alignment horizontal="center" vertical="center"/>
      <protection locked="0" hidden="1"/>
    </xf>
    <xf numFmtId="0" fontId="17" fillId="8" borderId="12" xfId="0" applyFont="1" applyFill="1" applyBorder="1" applyAlignment="1" applyProtection="1">
      <alignment horizontal="center" vertical="center"/>
      <protection locked="0" hidden="1"/>
    </xf>
    <xf numFmtId="0" fontId="9" fillId="9" borderId="53" xfId="0" applyFont="1" applyFill="1" applyBorder="1" applyAlignment="1">
      <alignment horizontal="left" vertical="center"/>
    </xf>
    <xf numFmtId="0" fontId="9" fillId="9" borderId="55" xfId="0" applyFont="1" applyFill="1" applyBorder="1" applyAlignment="1">
      <alignment horizontal="left" vertical="center"/>
    </xf>
    <xf numFmtId="0" fontId="9" fillId="9" borderId="54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</cellXfs>
  <cellStyles count="2">
    <cellStyle name="Dane wejściowe" xfId="1" builtinId="20"/>
    <cellStyle name="Normalny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czelnia.local\Folders\Documents%20and%20Settings\jola\Ustawienia%20lokalne\Temporary%20Internet%20Files\Content.IE5\8B7NQ0HL\SYLABUSY\Ignatianum_POLITOLOGIA_stopien_1_siatka_przedmiotow_2007-04-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zajęć"/>
      <sheetName val="Arkusz2"/>
      <sheetName val="Arkusz3"/>
    </sheetNames>
    <sheetDataSet>
      <sheetData sheetId="0"/>
      <sheetData sheetId="1">
        <row r="4">
          <cell r="C4" t="str">
            <v>Ekonomia</v>
          </cell>
          <cell r="E4" t="str">
            <v>magisterskie 5 letnie</v>
          </cell>
          <cell r="F4" t="str">
            <v>Stacjonarne</v>
          </cell>
        </row>
        <row r="5">
          <cell r="C5" t="str">
            <v>Administracja</v>
          </cell>
          <cell r="E5" t="str">
            <v>stacjonarne I stopnia</v>
          </cell>
          <cell r="F5" t="str">
            <v>Niestacjonarne</v>
          </cell>
        </row>
        <row r="6">
          <cell r="C6" t="str">
            <v>Stosunki międzynarodowe</v>
          </cell>
          <cell r="E6" t="str">
            <v xml:space="preserve">stacjonarne II stopnia </v>
          </cell>
        </row>
        <row r="7">
          <cell r="C7" t="str">
            <v>Gospodarka i Administracja Publiczna</v>
          </cell>
          <cell r="E7" t="str">
            <v>zaoczne I stopnia</v>
          </cell>
        </row>
        <row r="8">
          <cell r="C8" t="str">
            <v>Europeistyka</v>
          </cell>
          <cell r="E8" t="str">
            <v>zaoczne II stopina</v>
          </cell>
        </row>
        <row r="9">
          <cell r="C9" t="str">
            <v>Międzynarodowe stosunki gospodarcze</v>
          </cell>
          <cell r="E9" t="str">
            <v>wieczorowe I stopnia</v>
          </cell>
        </row>
        <row r="10">
          <cell r="C10" t="str">
            <v>Stosunki międzynarodowe</v>
          </cell>
          <cell r="E10" t="str">
            <v>wieczorowe II stopnia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34"/>
  <sheetViews>
    <sheetView tabSelected="1" zoomScale="80" zoomScaleNormal="80" zoomScaleSheetLayoutView="70" zoomScalePageLayoutView="125" workbookViewId="0">
      <selection activeCell="C8" sqref="C8:M8"/>
    </sheetView>
  </sheetViews>
  <sheetFormatPr defaultColWidth="9" defaultRowHeight="15.6"/>
  <cols>
    <col min="1" max="1" width="3.3984375" style="59" customWidth="1"/>
    <col min="2" max="2" width="80.8984375" style="40" customWidth="1"/>
    <col min="3" max="3" width="9" style="46" customWidth="1"/>
    <col min="4" max="4" width="11.19921875" style="46" customWidth="1"/>
    <col min="5" max="5" width="7.3984375" style="46" customWidth="1"/>
    <col min="6" max="6" width="12.3984375" style="46" customWidth="1"/>
    <col min="7" max="7" width="11.3984375" style="46" customWidth="1"/>
    <col min="8" max="8" width="9.59765625" style="46" customWidth="1"/>
    <col min="9" max="9" width="6.3984375" style="46" customWidth="1"/>
    <col min="10" max="10" width="6" style="46" customWidth="1"/>
    <col min="11" max="11" width="4.59765625" style="46" customWidth="1"/>
    <col min="12" max="12" width="7" style="46" customWidth="1"/>
    <col min="13" max="14" width="4.59765625" style="46" customWidth="1"/>
    <col min="15" max="15" width="5.69921875" style="46" customWidth="1"/>
    <col min="16" max="17" width="4.59765625" style="46" customWidth="1"/>
    <col min="18" max="18" width="5.19921875" style="46" customWidth="1"/>
    <col min="19" max="20" width="4.59765625" style="46" customWidth="1"/>
    <col min="21" max="21" width="6.3984375" style="46" customWidth="1"/>
    <col min="22" max="22" width="10.3984375" style="53" customWidth="1"/>
    <col min="23" max="23" width="9" style="53"/>
    <col min="24" max="24" width="13" style="53" customWidth="1"/>
    <col min="25" max="25" width="18.8984375" style="53" customWidth="1"/>
    <col min="26" max="16384" width="9" style="2"/>
  </cols>
  <sheetData>
    <row r="1" spans="1:25" s="251" customFormat="1" ht="15" customHeight="1">
      <c r="A1" s="414" t="s">
        <v>164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250"/>
      <c r="W1" s="250"/>
      <c r="X1" s="250"/>
      <c r="Y1" s="250"/>
    </row>
    <row r="2" spans="1:25" s="251" customFormat="1" ht="15" customHeight="1">
      <c r="A2" s="378" t="s">
        <v>38</v>
      </c>
      <c r="B2" s="379"/>
      <c r="C2" s="375" t="s">
        <v>40</v>
      </c>
      <c r="D2" s="376"/>
      <c r="E2" s="376"/>
      <c r="F2" s="376"/>
      <c r="G2" s="376"/>
      <c r="H2" s="376"/>
      <c r="I2" s="376"/>
      <c r="J2" s="376"/>
      <c r="K2" s="376"/>
      <c r="L2" s="376"/>
      <c r="M2" s="377"/>
      <c r="N2" s="252"/>
      <c r="O2" s="271"/>
      <c r="P2" s="271"/>
      <c r="Q2" s="271"/>
      <c r="R2" s="271"/>
      <c r="S2" s="271"/>
      <c r="T2" s="271"/>
      <c r="U2" s="271"/>
      <c r="V2" s="250"/>
      <c r="W2" s="250"/>
      <c r="X2" s="250"/>
      <c r="Y2" s="250"/>
    </row>
    <row r="3" spans="1:25" s="251" customFormat="1" ht="15" customHeight="1">
      <c r="A3" s="378" t="s">
        <v>39</v>
      </c>
      <c r="B3" s="379"/>
      <c r="C3" s="375" t="s">
        <v>97</v>
      </c>
      <c r="D3" s="376"/>
      <c r="E3" s="376"/>
      <c r="F3" s="376"/>
      <c r="G3" s="376"/>
      <c r="H3" s="376"/>
      <c r="I3" s="376"/>
      <c r="J3" s="376"/>
      <c r="K3" s="376"/>
      <c r="L3" s="376"/>
      <c r="M3" s="377"/>
      <c r="N3" s="252"/>
      <c r="O3" s="271"/>
      <c r="P3" s="271"/>
      <c r="Q3" s="271"/>
      <c r="R3" s="271"/>
      <c r="S3" s="271"/>
      <c r="T3" s="271"/>
      <c r="U3" s="271"/>
      <c r="V3" s="250"/>
      <c r="W3" s="250"/>
      <c r="X3" s="250"/>
      <c r="Y3" s="250"/>
    </row>
    <row r="4" spans="1:25" s="251" customFormat="1" ht="15" customHeight="1">
      <c r="A4" s="378" t="s">
        <v>0</v>
      </c>
      <c r="B4" s="379"/>
      <c r="C4" s="375" t="s">
        <v>41</v>
      </c>
      <c r="D4" s="376"/>
      <c r="E4" s="376"/>
      <c r="F4" s="376"/>
      <c r="G4" s="376"/>
      <c r="H4" s="376"/>
      <c r="I4" s="376"/>
      <c r="J4" s="376"/>
      <c r="K4" s="376"/>
      <c r="L4" s="376"/>
      <c r="M4" s="377"/>
      <c r="N4" s="253"/>
      <c r="O4" s="271"/>
      <c r="P4" s="271"/>
      <c r="Q4" s="271"/>
      <c r="R4" s="271"/>
      <c r="S4" s="271"/>
      <c r="T4" s="271"/>
      <c r="U4" s="271"/>
      <c r="V4" s="250"/>
      <c r="W4" s="250"/>
      <c r="X4" s="250"/>
      <c r="Y4" s="250"/>
    </row>
    <row r="5" spans="1:25" s="256" customFormat="1" ht="15" customHeight="1">
      <c r="A5" s="415" t="s">
        <v>13</v>
      </c>
      <c r="B5" s="416"/>
      <c r="C5" s="417" t="s">
        <v>42</v>
      </c>
      <c r="D5" s="418"/>
      <c r="E5" s="418"/>
      <c r="F5" s="418"/>
      <c r="G5" s="418"/>
      <c r="H5" s="418"/>
      <c r="I5" s="418"/>
      <c r="J5" s="418"/>
      <c r="K5" s="418"/>
      <c r="L5" s="418"/>
      <c r="M5" s="419"/>
      <c r="N5" s="254"/>
      <c r="O5" s="271"/>
      <c r="P5" s="271"/>
      <c r="Q5" s="271"/>
      <c r="R5" s="271"/>
      <c r="S5" s="271"/>
      <c r="T5" s="271"/>
      <c r="U5" s="271"/>
      <c r="V5" s="255"/>
      <c r="W5" s="255"/>
      <c r="X5" s="255"/>
      <c r="Y5" s="255"/>
    </row>
    <row r="6" spans="1:25" s="251" customFormat="1" ht="15" customHeight="1">
      <c r="A6" s="378" t="s">
        <v>12</v>
      </c>
      <c r="B6" s="379"/>
      <c r="C6" s="375" t="s">
        <v>43</v>
      </c>
      <c r="D6" s="376"/>
      <c r="E6" s="376"/>
      <c r="F6" s="376"/>
      <c r="G6" s="376"/>
      <c r="H6" s="376"/>
      <c r="I6" s="376"/>
      <c r="J6" s="376"/>
      <c r="K6" s="376"/>
      <c r="L6" s="376"/>
      <c r="M6" s="377"/>
      <c r="N6" s="253"/>
      <c r="O6" s="271"/>
      <c r="P6" s="271"/>
      <c r="Q6" s="271"/>
      <c r="R6" s="271"/>
      <c r="S6" s="271"/>
      <c r="T6" s="271"/>
      <c r="U6" s="271"/>
      <c r="V6" s="250"/>
      <c r="W6" s="250"/>
      <c r="X6" s="250"/>
      <c r="Y6" s="250"/>
    </row>
    <row r="7" spans="1:25" s="251" customFormat="1" ht="15" customHeight="1">
      <c r="A7" s="378" t="s">
        <v>14</v>
      </c>
      <c r="B7" s="379"/>
      <c r="C7" s="375" t="s">
        <v>44</v>
      </c>
      <c r="D7" s="376"/>
      <c r="E7" s="376"/>
      <c r="F7" s="376"/>
      <c r="G7" s="376"/>
      <c r="H7" s="376"/>
      <c r="I7" s="376"/>
      <c r="J7" s="376"/>
      <c r="K7" s="376"/>
      <c r="L7" s="376"/>
      <c r="M7" s="377"/>
      <c r="N7" s="253"/>
      <c r="O7" s="271"/>
      <c r="P7" s="271"/>
      <c r="Q7" s="271"/>
      <c r="R7" s="271"/>
      <c r="S7" s="271"/>
      <c r="T7" s="271"/>
      <c r="U7" s="271"/>
      <c r="V7" s="250"/>
      <c r="W7" s="250"/>
      <c r="X7" s="250"/>
      <c r="Y7" s="250"/>
    </row>
    <row r="8" spans="1:25" ht="15" customHeight="1">
      <c r="A8" s="342" t="s">
        <v>37</v>
      </c>
      <c r="B8" s="343"/>
      <c r="C8" s="383">
        <v>120</v>
      </c>
      <c r="D8" s="384"/>
      <c r="E8" s="384"/>
      <c r="F8" s="384"/>
      <c r="G8" s="384"/>
      <c r="H8" s="384"/>
      <c r="I8" s="384"/>
      <c r="J8" s="384"/>
      <c r="K8" s="384"/>
      <c r="L8" s="384"/>
      <c r="M8" s="385"/>
      <c r="N8" s="132"/>
      <c r="O8" s="271"/>
      <c r="P8" s="271"/>
      <c r="Q8" s="271"/>
      <c r="R8" s="271"/>
      <c r="S8" s="271"/>
      <c r="T8" s="271"/>
      <c r="U8" s="271"/>
    </row>
    <row r="9" spans="1:25" ht="15" customHeight="1">
      <c r="A9" s="342" t="s">
        <v>19</v>
      </c>
      <c r="B9" s="343"/>
      <c r="C9" s="383" t="s">
        <v>158</v>
      </c>
      <c r="D9" s="384"/>
      <c r="E9" s="384"/>
      <c r="F9" s="384"/>
      <c r="G9" s="384"/>
      <c r="H9" s="384"/>
      <c r="I9" s="384"/>
      <c r="J9" s="384"/>
      <c r="K9" s="384"/>
      <c r="L9" s="384"/>
      <c r="M9" s="385"/>
      <c r="N9" s="186"/>
      <c r="O9" s="271"/>
      <c r="P9" s="271"/>
      <c r="Q9" s="271"/>
      <c r="R9" s="271"/>
      <c r="S9" s="271"/>
      <c r="T9" s="271"/>
      <c r="U9" s="271"/>
    </row>
    <row r="10" spans="1:25" ht="15" customHeight="1">
      <c r="A10" s="342" t="s">
        <v>18</v>
      </c>
      <c r="B10" s="343"/>
      <c r="C10" s="380" t="s">
        <v>157</v>
      </c>
      <c r="D10" s="381"/>
      <c r="E10" s="381"/>
      <c r="F10" s="381"/>
      <c r="G10" s="381"/>
      <c r="H10" s="381"/>
      <c r="I10" s="381"/>
      <c r="J10" s="381"/>
      <c r="K10" s="381"/>
      <c r="L10" s="381"/>
      <c r="M10" s="382"/>
      <c r="N10" s="133"/>
      <c r="O10" s="271"/>
      <c r="P10" s="271"/>
      <c r="Q10" s="271"/>
      <c r="R10" s="271"/>
      <c r="S10" s="271"/>
      <c r="T10" s="271"/>
      <c r="U10" s="271"/>
    </row>
    <row r="11" spans="1:25" s="1" customFormat="1" ht="15" customHeight="1">
      <c r="A11" s="342" t="s">
        <v>23</v>
      </c>
      <c r="B11" s="343"/>
      <c r="C11" s="380">
        <f>SUM(C8*25)</f>
        <v>3000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2"/>
      <c r="N11" s="133"/>
      <c r="O11" s="271"/>
      <c r="P11" s="271"/>
      <c r="Q11" s="271"/>
      <c r="R11" s="271"/>
      <c r="S11" s="271"/>
      <c r="T11" s="271"/>
      <c r="U11" s="271"/>
      <c r="V11" s="55"/>
      <c r="W11" s="55"/>
      <c r="X11" s="55"/>
      <c r="Y11" s="55"/>
    </row>
    <row r="12" spans="1:25" ht="15" customHeight="1">
      <c r="A12" s="56"/>
      <c r="B12" s="57"/>
      <c r="C12" s="132"/>
      <c r="D12" s="132"/>
      <c r="E12" s="132"/>
      <c r="F12" s="129"/>
      <c r="G12" s="129"/>
      <c r="H12" s="129"/>
      <c r="I12" s="130"/>
      <c r="J12" s="132"/>
      <c r="K12" s="186"/>
      <c r="L12" s="133"/>
      <c r="M12" s="133"/>
      <c r="N12" s="133"/>
      <c r="O12" s="132"/>
      <c r="P12" s="132"/>
      <c r="Q12" s="186"/>
      <c r="R12" s="186"/>
      <c r="S12" s="132"/>
      <c r="T12" s="132"/>
      <c r="U12" s="132"/>
    </row>
    <row r="13" spans="1:25" ht="15" customHeight="1">
      <c r="A13" s="386" t="s">
        <v>17</v>
      </c>
      <c r="B13" s="387"/>
      <c r="C13" s="134"/>
      <c r="D13" s="134"/>
      <c r="E13" s="134"/>
      <c r="F13" s="129"/>
      <c r="G13" s="129"/>
      <c r="H13" s="129"/>
      <c r="I13" s="130"/>
      <c r="J13" s="134"/>
      <c r="K13" s="134"/>
      <c r="L13" s="135"/>
      <c r="M13" s="135"/>
      <c r="N13" s="135"/>
      <c r="O13" s="134"/>
      <c r="P13" s="134"/>
      <c r="Q13" s="134"/>
      <c r="R13" s="134"/>
      <c r="S13" s="134"/>
      <c r="T13" s="134"/>
      <c r="U13" s="134"/>
    </row>
    <row r="14" spans="1:25" ht="15" customHeight="1">
      <c r="A14" s="397" t="s">
        <v>30</v>
      </c>
      <c r="B14" s="398"/>
      <c r="C14" s="390" t="s">
        <v>27</v>
      </c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2"/>
    </row>
    <row r="15" spans="1:25" ht="15" customHeight="1">
      <c r="A15" s="397" t="s">
        <v>31</v>
      </c>
      <c r="B15" s="398"/>
      <c r="C15" s="390" t="s">
        <v>28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2"/>
    </row>
    <row r="16" spans="1:25" ht="15" customHeight="1">
      <c r="A16" s="397" t="s">
        <v>32</v>
      </c>
      <c r="B16" s="398"/>
      <c r="C16" s="390" t="s">
        <v>29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2"/>
    </row>
    <row r="17" spans="1:25" ht="16.2" thickBot="1">
      <c r="A17" s="58"/>
      <c r="B17" s="5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</row>
    <row r="18" spans="1:25" s="3" customFormat="1" ht="27.75" customHeight="1" thickTop="1" thickBot="1">
      <c r="A18" s="402" t="s">
        <v>3</v>
      </c>
      <c r="B18" s="427" t="s">
        <v>25</v>
      </c>
      <c r="C18" s="407" t="s">
        <v>16</v>
      </c>
      <c r="D18" s="407" t="s">
        <v>20</v>
      </c>
      <c r="E18" s="411" t="s">
        <v>11</v>
      </c>
      <c r="F18" s="405" t="s">
        <v>22</v>
      </c>
      <c r="G18" s="406"/>
      <c r="H18" s="399" t="s">
        <v>24</v>
      </c>
      <c r="I18" s="358" t="s">
        <v>1</v>
      </c>
      <c r="J18" s="356" t="s">
        <v>4</v>
      </c>
      <c r="K18" s="356"/>
      <c r="L18" s="356"/>
      <c r="M18" s="356"/>
      <c r="N18" s="356"/>
      <c r="O18" s="357"/>
      <c r="P18" s="395" t="s">
        <v>8</v>
      </c>
      <c r="Q18" s="356"/>
      <c r="R18" s="356"/>
      <c r="S18" s="356"/>
      <c r="T18" s="356"/>
      <c r="U18" s="396"/>
      <c r="V18" s="40"/>
      <c r="W18" s="40"/>
      <c r="X18" s="40"/>
      <c r="Y18" s="40"/>
    </row>
    <row r="19" spans="1:25" s="3" customFormat="1" ht="16.5" customHeight="1" thickBot="1">
      <c r="A19" s="403"/>
      <c r="B19" s="428"/>
      <c r="C19" s="408"/>
      <c r="D19" s="408"/>
      <c r="E19" s="412"/>
      <c r="F19" s="367" t="s">
        <v>26</v>
      </c>
      <c r="G19" s="410" t="s">
        <v>15</v>
      </c>
      <c r="H19" s="400"/>
      <c r="I19" s="359"/>
      <c r="J19" s="351" t="s">
        <v>5</v>
      </c>
      <c r="K19" s="352"/>
      <c r="L19" s="353"/>
      <c r="M19" s="348" t="s">
        <v>7</v>
      </c>
      <c r="N19" s="349"/>
      <c r="O19" s="350"/>
      <c r="P19" s="345" t="s">
        <v>9</v>
      </c>
      <c r="Q19" s="346"/>
      <c r="R19" s="347"/>
      <c r="S19" s="393" t="s">
        <v>10</v>
      </c>
      <c r="T19" s="393"/>
      <c r="U19" s="394"/>
      <c r="V19" s="40"/>
      <c r="W19" s="40"/>
      <c r="X19" s="40"/>
      <c r="Y19" s="40"/>
    </row>
    <row r="20" spans="1:25" s="3" customFormat="1">
      <c r="A20" s="403"/>
      <c r="B20" s="428"/>
      <c r="C20" s="408"/>
      <c r="D20" s="408"/>
      <c r="E20" s="412"/>
      <c r="F20" s="368"/>
      <c r="G20" s="400"/>
      <c r="H20" s="400"/>
      <c r="I20" s="359"/>
      <c r="J20" s="425" t="s">
        <v>2</v>
      </c>
      <c r="K20" s="37" t="s">
        <v>6</v>
      </c>
      <c r="L20" s="365" t="s">
        <v>1</v>
      </c>
      <c r="M20" s="423" t="s">
        <v>2</v>
      </c>
      <c r="N20" s="37" t="s">
        <v>6</v>
      </c>
      <c r="O20" s="365" t="s">
        <v>1</v>
      </c>
      <c r="P20" s="423" t="s">
        <v>2</v>
      </c>
      <c r="Q20" s="37" t="s">
        <v>6</v>
      </c>
      <c r="R20" s="365" t="s">
        <v>1</v>
      </c>
      <c r="S20" s="388" t="s">
        <v>2</v>
      </c>
      <c r="T20" s="37" t="s">
        <v>6</v>
      </c>
      <c r="U20" s="354" t="s">
        <v>1</v>
      </c>
      <c r="V20" s="40"/>
      <c r="W20" s="40"/>
      <c r="X20" s="40"/>
      <c r="Y20" s="40"/>
    </row>
    <row r="21" spans="1:25" s="3" customFormat="1" ht="16.2" thickBot="1">
      <c r="A21" s="404"/>
      <c r="B21" s="429"/>
      <c r="C21" s="409"/>
      <c r="D21" s="409"/>
      <c r="E21" s="413"/>
      <c r="F21" s="369"/>
      <c r="G21" s="401"/>
      <c r="H21" s="401"/>
      <c r="I21" s="360"/>
      <c r="J21" s="426"/>
      <c r="K21" s="75" t="s">
        <v>21</v>
      </c>
      <c r="L21" s="366"/>
      <c r="M21" s="424"/>
      <c r="N21" s="75" t="s">
        <v>21</v>
      </c>
      <c r="O21" s="366"/>
      <c r="P21" s="424"/>
      <c r="Q21" s="75" t="s">
        <v>21</v>
      </c>
      <c r="R21" s="366"/>
      <c r="S21" s="389"/>
      <c r="T21" s="75" t="s">
        <v>21</v>
      </c>
      <c r="U21" s="355"/>
      <c r="V21" s="40"/>
      <c r="W21" s="40"/>
      <c r="X21" s="40"/>
      <c r="Y21" s="40"/>
    </row>
    <row r="22" spans="1:25" s="3" customFormat="1" ht="15.9" customHeight="1" thickTop="1" thickBot="1">
      <c r="A22" s="373" t="s">
        <v>34</v>
      </c>
      <c r="B22" s="374"/>
      <c r="C22" s="374"/>
      <c r="D22" s="374"/>
      <c r="E22" s="374"/>
      <c r="F22" s="202">
        <f>SUM(F23:F24)</f>
        <v>30</v>
      </c>
      <c r="G22" s="71">
        <f>SUM(G23:G24)</f>
        <v>15</v>
      </c>
      <c r="H22" s="71">
        <f>SUM(H23:H24)</f>
        <v>100</v>
      </c>
      <c r="I22" s="74">
        <f>SUM(I23:I24)</f>
        <v>4</v>
      </c>
      <c r="J22" s="202">
        <f t="shared" ref="J22:U22" si="0">SUM(J23:J24)</f>
        <v>15</v>
      </c>
      <c r="K22" s="71">
        <f t="shared" si="0"/>
        <v>15</v>
      </c>
      <c r="L22" s="73">
        <f t="shared" si="0"/>
        <v>4</v>
      </c>
      <c r="M22" s="72">
        <f t="shared" si="0"/>
        <v>0</v>
      </c>
      <c r="N22" s="71">
        <f t="shared" si="0"/>
        <v>0</v>
      </c>
      <c r="O22" s="73">
        <f t="shared" si="0"/>
        <v>0</v>
      </c>
      <c r="P22" s="72">
        <f t="shared" si="0"/>
        <v>0</v>
      </c>
      <c r="Q22" s="71">
        <f t="shared" si="0"/>
        <v>0</v>
      </c>
      <c r="R22" s="73">
        <f t="shared" si="0"/>
        <v>0</v>
      </c>
      <c r="S22" s="192">
        <f t="shared" si="0"/>
        <v>0</v>
      </c>
      <c r="T22" s="71">
        <f t="shared" si="0"/>
        <v>0</v>
      </c>
      <c r="U22" s="74">
        <f t="shared" si="0"/>
        <v>0</v>
      </c>
      <c r="V22" s="40"/>
      <c r="W22" s="40"/>
      <c r="X22" s="40"/>
      <c r="Y22" s="40"/>
    </row>
    <row r="23" spans="1:25" s="5" customFormat="1" ht="15" customHeight="1" thickTop="1">
      <c r="A23" s="81">
        <v>1</v>
      </c>
      <c r="B23" s="300" t="s">
        <v>159</v>
      </c>
      <c r="C23" s="37" t="s">
        <v>45</v>
      </c>
      <c r="D23" s="37" t="s">
        <v>45</v>
      </c>
      <c r="E23" s="157" t="s">
        <v>46</v>
      </c>
      <c r="F23" s="203">
        <v>15</v>
      </c>
      <c r="G23" s="117">
        <v>0</v>
      </c>
      <c r="H23" s="118">
        <v>50</v>
      </c>
      <c r="I23" s="204">
        <v>2</v>
      </c>
      <c r="J23" s="227">
        <v>15</v>
      </c>
      <c r="K23" s="37"/>
      <c r="L23" s="83">
        <v>2</v>
      </c>
      <c r="M23" s="174"/>
      <c r="N23" s="68"/>
      <c r="O23" s="175"/>
      <c r="P23" s="82"/>
      <c r="Q23" s="37"/>
      <c r="R23" s="83"/>
      <c r="S23" s="149"/>
      <c r="T23" s="37"/>
      <c r="U23" s="84"/>
      <c r="V23" s="41"/>
      <c r="W23" s="41"/>
      <c r="X23" s="41"/>
      <c r="Y23" s="41"/>
    </row>
    <row r="24" spans="1:25" s="5" customFormat="1" ht="15" customHeight="1" thickBot="1">
      <c r="A24" s="80">
        <v>2</v>
      </c>
      <c r="B24" s="301" t="s">
        <v>142</v>
      </c>
      <c r="C24" s="39" t="s">
        <v>45</v>
      </c>
      <c r="D24" s="39" t="s">
        <v>45</v>
      </c>
      <c r="E24" s="137" t="s">
        <v>56</v>
      </c>
      <c r="F24" s="205">
        <v>15</v>
      </c>
      <c r="G24" s="119">
        <v>15</v>
      </c>
      <c r="H24" s="120">
        <f>I24*25</f>
        <v>50</v>
      </c>
      <c r="I24" s="206">
        <v>2</v>
      </c>
      <c r="J24" s="93"/>
      <c r="K24" s="39">
        <v>15</v>
      </c>
      <c r="L24" s="88">
        <v>2</v>
      </c>
      <c r="M24" s="85"/>
      <c r="N24" s="61"/>
      <c r="O24" s="86"/>
      <c r="P24" s="87"/>
      <c r="Q24" s="39"/>
      <c r="R24" s="88"/>
      <c r="S24" s="193"/>
      <c r="T24" s="39"/>
      <c r="U24" s="89"/>
      <c r="V24" s="41"/>
      <c r="W24" s="41"/>
      <c r="X24" s="41"/>
      <c r="Y24" s="41"/>
    </row>
    <row r="25" spans="1:25" s="6" customFormat="1" ht="15.9" customHeight="1" thickTop="1" thickBot="1">
      <c r="A25" s="363" t="s">
        <v>33</v>
      </c>
      <c r="B25" s="364"/>
      <c r="C25" s="364"/>
      <c r="D25" s="364"/>
      <c r="E25" s="364"/>
      <c r="F25" s="202">
        <f>SUM(F26:F28)</f>
        <v>150</v>
      </c>
      <c r="G25" s="71">
        <f>SUM(G26:G28)</f>
        <v>135</v>
      </c>
      <c r="H25" s="71">
        <f>SUM(H26:H28)</f>
        <v>650</v>
      </c>
      <c r="I25" s="74">
        <f>SUM(I26:I28)</f>
        <v>26</v>
      </c>
      <c r="J25" s="202">
        <f t="shared" ref="J25:U25" si="1">SUM(J26:J28)</f>
        <v>15</v>
      </c>
      <c r="K25" s="71">
        <f t="shared" si="1"/>
        <v>45</v>
      </c>
      <c r="L25" s="73">
        <f t="shared" si="1"/>
        <v>6</v>
      </c>
      <c r="M25" s="72">
        <f t="shared" si="1"/>
        <v>0</v>
      </c>
      <c r="N25" s="71">
        <f t="shared" si="1"/>
        <v>30</v>
      </c>
      <c r="O25" s="73">
        <f t="shared" si="1"/>
        <v>5</v>
      </c>
      <c r="P25" s="72">
        <f t="shared" si="1"/>
        <v>0</v>
      </c>
      <c r="Q25" s="71">
        <f t="shared" si="1"/>
        <v>30</v>
      </c>
      <c r="R25" s="73">
        <f t="shared" si="1"/>
        <v>5</v>
      </c>
      <c r="S25" s="192">
        <f t="shared" si="1"/>
        <v>0</v>
      </c>
      <c r="T25" s="71">
        <f t="shared" si="1"/>
        <v>30</v>
      </c>
      <c r="U25" s="74">
        <f t="shared" si="1"/>
        <v>10</v>
      </c>
      <c r="V25" s="43"/>
      <c r="W25" s="43"/>
      <c r="X25" s="43"/>
      <c r="Y25" s="43"/>
    </row>
    <row r="26" spans="1:25" s="7" customFormat="1" ht="15" customHeight="1" thickTop="1">
      <c r="A26" s="81">
        <v>3</v>
      </c>
      <c r="B26" s="78" t="s">
        <v>47</v>
      </c>
      <c r="C26" s="68" t="s">
        <v>45</v>
      </c>
      <c r="D26" s="79" t="s">
        <v>45</v>
      </c>
      <c r="E26" s="128" t="s">
        <v>52</v>
      </c>
      <c r="F26" s="207">
        <v>45</v>
      </c>
      <c r="G26" s="90">
        <v>30</v>
      </c>
      <c r="H26" s="91">
        <f>25*I26</f>
        <v>100</v>
      </c>
      <c r="I26" s="208">
        <v>4</v>
      </c>
      <c r="J26" s="228">
        <v>15</v>
      </c>
      <c r="K26" s="37">
        <v>30</v>
      </c>
      <c r="L26" s="139">
        <v>4</v>
      </c>
      <c r="M26" s="138"/>
      <c r="N26" s="37"/>
      <c r="O26" s="139"/>
      <c r="P26" s="138"/>
      <c r="Q26" s="37"/>
      <c r="R26" s="139"/>
      <c r="S26" s="24"/>
      <c r="T26" s="37"/>
      <c r="U26" s="187"/>
      <c r="V26" s="45"/>
      <c r="W26" s="45"/>
      <c r="X26" s="45"/>
      <c r="Y26" s="45"/>
    </row>
    <row r="27" spans="1:25" s="7" customFormat="1" ht="15" customHeight="1">
      <c r="A27" s="77">
        <v>4</v>
      </c>
      <c r="B27" s="28" t="s">
        <v>48</v>
      </c>
      <c r="C27" s="21" t="s">
        <v>69</v>
      </c>
      <c r="D27" s="21" t="s">
        <v>50</v>
      </c>
      <c r="E27" s="141" t="s">
        <v>51</v>
      </c>
      <c r="F27" s="209">
        <v>15</v>
      </c>
      <c r="G27" s="122">
        <v>15</v>
      </c>
      <c r="H27" s="121">
        <v>50</v>
      </c>
      <c r="I27" s="210">
        <v>2</v>
      </c>
      <c r="J27" s="229"/>
      <c r="K27" s="141">
        <v>15</v>
      </c>
      <c r="L27" s="176">
        <v>2</v>
      </c>
      <c r="M27" s="142"/>
      <c r="N27" s="143"/>
      <c r="O27" s="144"/>
      <c r="P27" s="145"/>
      <c r="Q27" s="146"/>
      <c r="R27" s="144"/>
      <c r="S27" s="140"/>
      <c r="T27" s="146"/>
      <c r="U27" s="147"/>
      <c r="V27" s="45"/>
      <c r="W27" s="45"/>
      <c r="X27" s="45"/>
      <c r="Y27" s="45"/>
    </row>
    <row r="28" spans="1:25" s="6" customFormat="1" ht="15" customHeight="1" thickBot="1">
      <c r="A28" s="93">
        <v>5</v>
      </c>
      <c r="B28" s="94" t="s">
        <v>49</v>
      </c>
      <c r="C28" s="95" t="s">
        <v>69</v>
      </c>
      <c r="D28" s="95" t="s">
        <v>50</v>
      </c>
      <c r="E28" s="137" t="s">
        <v>51</v>
      </c>
      <c r="F28" s="205">
        <v>90</v>
      </c>
      <c r="G28" s="119">
        <v>90</v>
      </c>
      <c r="H28" s="120">
        <f>I28*25</f>
        <v>500</v>
      </c>
      <c r="I28" s="206">
        <v>20</v>
      </c>
      <c r="J28" s="230"/>
      <c r="K28" s="137"/>
      <c r="L28" s="88"/>
      <c r="M28" s="87"/>
      <c r="N28" s="39">
        <v>30</v>
      </c>
      <c r="O28" s="88">
        <v>5</v>
      </c>
      <c r="P28" s="148"/>
      <c r="Q28" s="137">
        <v>30</v>
      </c>
      <c r="R28" s="88">
        <v>5</v>
      </c>
      <c r="S28" s="194"/>
      <c r="T28" s="137">
        <v>30</v>
      </c>
      <c r="U28" s="89">
        <v>10</v>
      </c>
      <c r="V28" s="46"/>
      <c r="W28" s="46"/>
      <c r="X28" s="46"/>
      <c r="Y28" s="43"/>
    </row>
    <row r="29" spans="1:25" s="6" customFormat="1" ht="15.9" customHeight="1" thickTop="1" thickBot="1">
      <c r="A29" s="363" t="s">
        <v>53</v>
      </c>
      <c r="B29" s="364"/>
      <c r="C29" s="364"/>
      <c r="D29" s="364"/>
      <c r="E29" s="364"/>
      <c r="F29" s="211">
        <f>SUM(F30:F35)</f>
        <v>155</v>
      </c>
      <c r="G29" s="96">
        <f>SUM(G30:G35)</f>
        <v>75</v>
      </c>
      <c r="H29" s="96">
        <f>SUM(H30:H35)</f>
        <v>500</v>
      </c>
      <c r="I29" s="99">
        <f>SUM(I30:I35)</f>
        <v>19</v>
      </c>
      <c r="J29" s="211">
        <f t="shared" ref="J29:U29" si="2">SUM(J30:J35)</f>
        <v>25</v>
      </c>
      <c r="K29" s="96">
        <f t="shared" si="2"/>
        <v>25</v>
      </c>
      <c r="L29" s="98">
        <f t="shared" si="2"/>
        <v>7</v>
      </c>
      <c r="M29" s="97">
        <f t="shared" si="2"/>
        <v>55</v>
      </c>
      <c r="N29" s="96">
        <f t="shared" si="2"/>
        <v>30</v>
      </c>
      <c r="O29" s="98">
        <f t="shared" si="2"/>
        <v>10</v>
      </c>
      <c r="P29" s="97">
        <f t="shared" si="2"/>
        <v>0</v>
      </c>
      <c r="Q29" s="96">
        <f t="shared" si="2"/>
        <v>20</v>
      </c>
      <c r="R29" s="98">
        <f t="shared" si="2"/>
        <v>2</v>
      </c>
      <c r="S29" s="195">
        <f t="shared" si="2"/>
        <v>0</v>
      </c>
      <c r="T29" s="96">
        <f t="shared" si="2"/>
        <v>0</v>
      </c>
      <c r="U29" s="99">
        <f t="shared" si="2"/>
        <v>0</v>
      </c>
      <c r="V29" s="46"/>
      <c r="W29" s="46"/>
      <c r="X29" s="46"/>
      <c r="Y29" s="43"/>
    </row>
    <row r="30" spans="1:25" s="6" customFormat="1" ht="15" customHeight="1" thickTop="1">
      <c r="A30" s="81">
        <v>6</v>
      </c>
      <c r="B30" s="92" t="s">
        <v>54</v>
      </c>
      <c r="C30" s="37" t="s">
        <v>69</v>
      </c>
      <c r="D30" s="37" t="s">
        <v>45</v>
      </c>
      <c r="E30" s="136" t="s">
        <v>56</v>
      </c>
      <c r="F30" s="203">
        <v>30</v>
      </c>
      <c r="G30" s="117">
        <v>30</v>
      </c>
      <c r="H30" s="118">
        <f>I30*25</f>
        <v>75</v>
      </c>
      <c r="I30" s="212">
        <v>3</v>
      </c>
      <c r="J30" s="227"/>
      <c r="K30" s="37"/>
      <c r="L30" s="83"/>
      <c r="M30" s="82"/>
      <c r="N30" s="37">
        <v>30</v>
      </c>
      <c r="O30" s="83">
        <v>3</v>
      </c>
      <c r="P30" s="82"/>
      <c r="Q30" s="37"/>
      <c r="R30" s="83"/>
      <c r="S30" s="149"/>
      <c r="T30" s="37"/>
      <c r="U30" s="84"/>
      <c r="V30" s="46"/>
      <c r="W30" s="46"/>
      <c r="X30" s="46"/>
      <c r="Y30" s="43"/>
    </row>
    <row r="31" spans="1:25" s="23" customFormat="1" ht="15" customHeight="1">
      <c r="A31" s="77">
        <v>7</v>
      </c>
      <c r="B31" s="11" t="s">
        <v>55</v>
      </c>
      <c r="C31" s="38" t="s">
        <v>45</v>
      </c>
      <c r="D31" s="38" t="s">
        <v>45</v>
      </c>
      <c r="E31" s="151" t="s">
        <v>46</v>
      </c>
      <c r="F31" s="213">
        <v>25</v>
      </c>
      <c r="G31" s="123">
        <v>0</v>
      </c>
      <c r="H31" s="124">
        <f>I31*25</f>
        <v>100</v>
      </c>
      <c r="I31" s="214">
        <v>4</v>
      </c>
      <c r="J31" s="231"/>
      <c r="K31" s="38"/>
      <c r="L31" s="153"/>
      <c r="M31" s="152">
        <v>25</v>
      </c>
      <c r="N31" s="38"/>
      <c r="O31" s="153">
        <v>4</v>
      </c>
      <c r="P31" s="154"/>
      <c r="Q31" s="151"/>
      <c r="R31" s="153"/>
      <c r="S31" s="242"/>
      <c r="T31" s="151"/>
      <c r="U31" s="155"/>
      <c r="V31" s="47"/>
      <c r="W31" s="47"/>
      <c r="X31" s="47"/>
      <c r="Y31" s="48"/>
    </row>
    <row r="32" spans="1:25" s="23" customFormat="1" ht="15" customHeight="1">
      <c r="A32" s="77">
        <v>8</v>
      </c>
      <c r="B32" s="11" t="s">
        <v>60</v>
      </c>
      <c r="C32" s="38" t="s">
        <v>45</v>
      </c>
      <c r="D32" s="38" t="s">
        <v>45</v>
      </c>
      <c r="E32" s="151" t="s">
        <v>46</v>
      </c>
      <c r="F32" s="213">
        <v>25</v>
      </c>
      <c r="G32" s="123">
        <v>0</v>
      </c>
      <c r="H32" s="124">
        <v>100</v>
      </c>
      <c r="I32" s="214">
        <v>3</v>
      </c>
      <c r="J32" s="231">
        <v>25</v>
      </c>
      <c r="K32" s="38"/>
      <c r="L32" s="153">
        <v>3</v>
      </c>
      <c r="M32" s="152"/>
      <c r="N32" s="38"/>
      <c r="O32" s="153"/>
      <c r="P32" s="154"/>
      <c r="Q32" s="151"/>
      <c r="R32" s="153"/>
      <c r="S32" s="242"/>
      <c r="T32" s="151"/>
      <c r="U32" s="155"/>
      <c r="V32" s="47"/>
      <c r="W32" s="47"/>
      <c r="X32" s="47"/>
      <c r="Y32" s="48"/>
    </row>
    <row r="33" spans="1:25" s="23" customFormat="1" ht="15" customHeight="1">
      <c r="A33" s="77">
        <v>9</v>
      </c>
      <c r="B33" s="283" t="s">
        <v>151</v>
      </c>
      <c r="C33" s="38" t="s">
        <v>45</v>
      </c>
      <c r="D33" s="38" t="s">
        <v>45</v>
      </c>
      <c r="E33" s="151" t="s">
        <v>67</v>
      </c>
      <c r="F33" s="213">
        <v>25</v>
      </c>
      <c r="G33" s="123">
        <v>25</v>
      </c>
      <c r="H33" s="124">
        <v>100</v>
      </c>
      <c r="I33" s="214">
        <v>4</v>
      </c>
      <c r="J33" s="231"/>
      <c r="K33" s="38">
        <v>25</v>
      </c>
      <c r="L33" s="153">
        <v>4</v>
      </c>
      <c r="M33" s="152"/>
      <c r="N33" s="38"/>
      <c r="O33" s="153"/>
      <c r="P33" s="154"/>
      <c r="Q33" s="151"/>
      <c r="R33" s="153"/>
      <c r="S33" s="242"/>
      <c r="T33" s="151"/>
      <c r="U33" s="155"/>
      <c r="V33" s="47"/>
      <c r="W33" s="47"/>
      <c r="X33" s="47"/>
      <c r="Y33" s="48"/>
    </row>
    <row r="34" spans="1:25" s="23" customFormat="1" ht="15" customHeight="1">
      <c r="A34" s="77">
        <v>10</v>
      </c>
      <c r="B34" s="11" t="s">
        <v>92</v>
      </c>
      <c r="C34" s="38" t="s">
        <v>69</v>
      </c>
      <c r="D34" s="38" t="s">
        <v>45</v>
      </c>
      <c r="E34" s="151" t="s">
        <v>46</v>
      </c>
      <c r="F34" s="213">
        <v>30</v>
      </c>
      <c r="G34" s="123">
        <v>0</v>
      </c>
      <c r="H34" s="124">
        <v>75</v>
      </c>
      <c r="I34" s="214">
        <v>3</v>
      </c>
      <c r="J34" s="231"/>
      <c r="K34" s="38"/>
      <c r="L34" s="153"/>
      <c r="M34" s="152">
        <v>30</v>
      </c>
      <c r="N34" s="38"/>
      <c r="O34" s="153">
        <v>3</v>
      </c>
      <c r="P34" s="154"/>
      <c r="Q34" s="151"/>
      <c r="R34" s="153"/>
      <c r="S34" s="242"/>
      <c r="T34" s="151"/>
      <c r="U34" s="155"/>
      <c r="V34" s="47"/>
      <c r="W34" s="47"/>
      <c r="X34" s="47"/>
      <c r="Y34" s="48"/>
    </row>
    <row r="35" spans="1:25" s="23" customFormat="1" ht="15" customHeight="1" thickBot="1">
      <c r="A35" s="80">
        <v>11</v>
      </c>
      <c r="B35" s="302" t="s">
        <v>141</v>
      </c>
      <c r="C35" s="39" t="s">
        <v>45</v>
      </c>
      <c r="D35" s="39" t="s">
        <v>45</v>
      </c>
      <c r="E35" s="137" t="s">
        <v>68</v>
      </c>
      <c r="F35" s="205">
        <v>20</v>
      </c>
      <c r="G35" s="119">
        <v>20</v>
      </c>
      <c r="H35" s="119">
        <v>50</v>
      </c>
      <c r="I35" s="215">
        <v>2</v>
      </c>
      <c r="J35" s="93"/>
      <c r="K35" s="39"/>
      <c r="L35" s="88"/>
      <c r="M35" s="87"/>
      <c r="N35" s="39"/>
      <c r="O35" s="88"/>
      <c r="P35" s="148"/>
      <c r="Q35" s="137">
        <v>20</v>
      </c>
      <c r="R35" s="88">
        <v>2</v>
      </c>
      <c r="S35" s="194"/>
      <c r="T35" s="137"/>
      <c r="U35" s="89"/>
      <c r="V35" s="47"/>
      <c r="W35" s="47"/>
      <c r="X35" s="47"/>
      <c r="Y35" s="48"/>
    </row>
    <row r="36" spans="1:25" s="23" customFormat="1" ht="15.9" customHeight="1" thickTop="1" thickBot="1">
      <c r="A36" s="363" t="s">
        <v>57</v>
      </c>
      <c r="B36" s="364"/>
      <c r="C36" s="364"/>
      <c r="D36" s="364"/>
      <c r="E36" s="364"/>
      <c r="F36" s="211">
        <f t="shared" ref="F36:O36" si="3">SUM(F37:F44)</f>
        <v>225</v>
      </c>
      <c r="G36" s="96">
        <f t="shared" si="3"/>
        <v>91</v>
      </c>
      <c r="H36" s="96">
        <f t="shared" si="3"/>
        <v>700</v>
      </c>
      <c r="I36" s="99">
        <f t="shared" si="3"/>
        <v>28</v>
      </c>
      <c r="J36" s="211">
        <f t="shared" si="3"/>
        <v>84</v>
      </c>
      <c r="K36" s="96">
        <f t="shared" si="3"/>
        <v>31</v>
      </c>
      <c r="L36" s="98">
        <f t="shared" si="3"/>
        <v>13</v>
      </c>
      <c r="M36" s="97">
        <f t="shared" si="3"/>
        <v>50</v>
      </c>
      <c r="N36" s="96">
        <f t="shared" si="3"/>
        <v>60</v>
      </c>
      <c r="O36" s="98">
        <f t="shared" si="3"/>
        <v>15</v>
      </c>
      <c r="P36" s="97">
        <f t="shared" ref="P36:U36" si="4">SUM(P37:P44)</f>
        <v>0</v>
      </c>
      <c r="Q36" s="96">
        <f t="shared" si="4"/>
        <v>0</v>
      </c>
      <c r="R36" s="98">
        <f t="shared" si="4"/>
        <v>0</v>
      </c>
      <c r="S36" s="195">
        <f t="shared" si="4"/>
        <v>0</v>
      </c>
      <c r="T36" s="96">
        <f t="shared" si="4"/>
        <v>0</v>
      </c>
      <c r="U36" s="99">
        <f t="shared" si="4"/>
        <v>0</v>
      </c>
      <c r="V36" s="47"/>
      <c r="W36" s="47"/>
      <c r="X36" s="47"/>
      <c r="Y36" s="48"/>
    </row>
    <row r="37" spans="1:25" s="23" customFormat="1" ht="15" customHeight="1" thickTop="1">
      <c r="A37" s="81">
        <v>12</v>
      </c>
      <c r="B37" s="13" t="s">
        <v>58</v>
      </c>
      <c r="C37" s="37" t="s">
        <v>45</v>
      </c>
      <c r="D37" s="37" t="s">
        <v>45</v>
      </c>
      <c r="E37" s="136" t="s">
        <v>52</v>
      </c>
      <c r="F37" s="203">
        <v>30</v>
      </c>
      <c r="G37" s="117">
        <v>16</v>
      </c>
      <c r="H37" s="118">
        <v>50</v>
      </c>
      <c r="I37" s="204">
        <v>2</v>
      </c>
      <c r="J37" s="232">
        <v>14</v>
      </c>
      <c r="K37" s="158">
        <v>16</v>
      </c>
      <c r="L37" s="159">
        <v>2</v>
      </c>
      <c r="M37" s="156"/>
      <c r="N37" s="158"/>
      <c r="O37" s="159"/>
      <c r="P37" s="160"/>
      <c r="Q37" s="136"/>
      <c r="R37" s="83"/>
      <c r="S37" s="243"/>
      <c r="T37" s="136"/>
      <c r="U37" s="84"/>
      <c r="V37" s="47"/>
      <c r="W37" s="47"/>
      <c r="X37" s="47"/>
      <c r="Y37" s="48"/>
    </row>
    <row r="38" spans="1:25" s="23" customFormat="1" ht="15" customHeight="1">
      <c r="A38" s="77">
        <v>13</v>
      </c>
      <c r="B38" s="12" t="s">
        <v>59</v>
      </c>
      <c r="C38" s="38" t="s">
        <v>45</v>
      </c>
      <c r="D38" s="38" t="s">
        <v>45</v>
      </c>
      <c r="E38" s="151" t="s">
        <v>67</v>
      </c>
      <c r="F38" s="213">
        <v>30</v>
      </c>
      <c r="G38" s="123">
        <v>30</v>
      </c>
      <c r="H38" s="124">
        <f t="shared" ref="H38:H44" si="5">I38*25</f>
        <v>100</v>
      </c>
      <c r="I38" s="216">
        <v>4</v>
      </c>
      <c r="J38" s="233"/>
      <c r="K38" s="299"/>
      <c r="L38" s="163"/>
      <c r="M38" s="161"/>
      <c r="N38" s="162">
        <v>30</v>
      </c>
      <c r="O38" s="163">
        <v>4</v>
      </c>
      <c r="P38" s="154"/>
      <c r="Q38" s="151"/>
      <c r="R38" s="153"/>
      <c r="S38" s="242"/>
      <c r="T38" s="151"/>
      <c r="U38" s="155"/>
      <c r="V38" s="47"/>
      <c r="W38" s="47"/>
      <c r="X38" s="47"/>
      <c r="Y38" s="48"/>
    </row>
    <row r="39" spans="1:25" s="23" customFormat="1" ht="15" customHeight="1">
      <c r="A39" s="77">
        <v>14</v>
      </c>
      <c r="B39" s="11" t="s">
        <v>61</v>
      </c>
      <c r="C39" s="38" t="s">
        <v>45</v>
      </c>
      <c r="D39" s="164" t="s">
        <v>45</v>
      </c>
      <c r="E39" s="188" t="s">
        <v>46</v>
      </c>
      <c r="F39" s="213">
        <v>25</v>
      </c>
      <c r="G39" s="123">
        <v>0</v>
      </c>
      <c r="H39" s="124">
        <f t="shared" si="5"/>
        <v>75</v>
      </c>
      <c r="I39" s="216">
        <v>3</v>
      </c>
      <c r="J39" s="233"/>
      <c r="K39" s="162"/>
      <c r="L39" s="163"/>
      <c r="M39" s="161">
        <v>25</v>
      </c>
      <c r="N39" s="162"/>
      <c r="O39" s="163">
        <v>3</v>
      </c>
      <c r="P39" s="154"/>
      <c r="Q39" s="151"/>
      <c r="R39" s="153"/>
      <c r="S39" s="242"/>
      <c r="T39" s="151"/>
      <c r="U39" s="155"/>
      <c r="V39" s="47"/>
      <c r="W39" s="47"/>
      <c r="X39" s="47"/>
      <c r="Y39" s="48"/>
    </row>
    <row r="40" spans="1:25" s="23" customFormat="1" ht="15" customHeight="1">
      <c r="A40" s="77">
        <v>15</v>
      </c>
      <c r="B40" s="13" t="s">
        <v>62</v>
      </c>
      <c r="C40" s="38" t="s">
        <v>45</v>
      </c>
      <c r="D40" s="38" t="s">
        <v>45</v>
      </c>
      <c r="E40" s="151" t="s">
        <v>52</v>
      </c>
      <c r="F40" s="213">
        <v>30</v>
      </c>
      <c r="G40" s="123">
        <v>15</v>
      </c>
      <c r="H40" s="124">
        <f t="shared" si="5"/>
        <v>100</v>
      </c>
      <c r="I40" s="216">
        <v>4</v>
      </c>
      <c r="J40" s="233">
        <v>15</v>
      </c>
      <c r="K40" s="162">
        <v>15</v>
      </c>
      <c r="L40" s="163">
        <v>4</v>
      </c>
      <c r="M40" s="161"/>
      <c r="N40" s="162"/>
      <c r="O40" s="163"/>
      <c r="P40" s="152"/>
      <c r="Q40" s="38"/>
      <c r="R40" s="153"/>
      <c r="S40" s="150"/>
      <c r="T40" s="38"/>
      <c r="U40" s="76"/>
      <c r="V40" s="47"/>
      <c r="W40" s="47"/>
      <c r="X40" s="47"/>
      <c r="Y40" s="48"/>
    </row>
    <row r="41" spans="1:25" s="23" customFormat="1" ht="15" customHeight="1">
      <c r="A41" s="77">
        <v>16</v>
      </c>
      <c r="B41" s="12" t="s">
        <v>63</v>
      </c>
      <c r="C41" s="38" t="s">
        <v>45</v>
      </c>
      <c r="D41" s="38" t="s">
        <v>45</v>
      </c>
      <c r="E41" s="151" t="s">
        <v>46</v>
      </c>
      <c r="F41" s="213">
        <v>25</v>
      </c>
      <c r="G41" s="123">
        <v>0</v>
      </c>
      <c r="H41" s="124">
        <f t="shared" si="5"/>
        <v>100</v>
      </c>
      <c r="I41" s="206">
        <v>4</v>
      </c>
      <c r="J41" s="233"/>
      <c r="K41" s="162"/>
      <c r="L41" s="163"/>
      <c r="M41" s="161">
        <v>25</v>
      </c>
      <c r="N41" s="162"/>
      <c r="O41" s="163">
        <v>4</v>
      </c>
      <c r="P41" s="152"/>
      <c r="Q41" s="38"/>
      <c r="R41" s="153"/>
      <c r="S41" s="150"/>
      <c r="T41" s="38"/>
      <c r="U41" s="76"/>
      <c r="V41" s="47"/>
      <c r="W41" s="47"/>
      <c r="X41" s="47"/>
      <c r="Y41" s="48"/>
    </row>
    <row r="42" spans="1:25" s="23" customFormat="1" ht="15" customHeight="1">
      <c r="A42" s="77">
        <v>17</v>
      </c>
      <c r="B42" s="14" t="s">
        <v>64</v>
      </c>
      <c r="C42" s="38" t="s">
        <v>45</v>
      </c>
      <c r="D42" s="38" t="s">
        <v>45</v>
      </c>
      <c r="E42" s="151" t="s">
        <v>68</v>
      </c>
      <c r="F42" s="213">
        <v>30</v>
      </c>
      <c r="G42" s="123">
        <v>30</v>
      </c>
      <c r="H42" s="124">
        <f>25*I42</f>
        <v>100</v>
      </c>
      <c r="I42" s="206">
        <v>4</v>
      </c>
      <c r="J42" s="233"/>
      <c r="K42" s="162"/>
      <c r="L42" s="163"/>
      <c r="M42" s="161"/>
      <c r="N42" s="162">
        <v>30</v>
      </c>
      <c r="O42" s="163">
        <v>4</v>
      </c>
      <c r="P42" s="152"/>
      <c r="Q42" s="38"/>
      <c r="R42" s="153"/>
      <c r="S42" s="150"/>
      <c r="T42" s="38"/>
      <c r="U42" s="76"/>
      <c r="V42" s="47"/>
      <c r="W42" s="47"/>
      <c r="X42" s="47"/>
      <c r="Y42" s="48"/>
    </row>
    <row r="43" spans="1:25" s="23" customFormat="1" ht="15" customHeight="1">
      <c r="A43" s="77">
        <v>18</v>
      </c>
      <c r="B43" s="14" t="s">
        <v>65</v>
      </c>
      <c r="C43" s="38" t="s">
        <v>45</v>
      </c>
      <c r="D43" s="38" t="s">
        <v>45</v>
      </c>
      <c r="E43" s="151" t="s">
        <v>46</v>
      </c>
      <c r="F43" s="213">
        <v>30</v>
      </c>
      <c r="G43" s="123">
        <v>0</v>
      </c>
      <c r="H43" s="124">
        <f>25*I43</f>
        <v>100</v>
      </c>
      <c r="I43" s="206">
        <v>4</v>
      </c>
      <c r="J43" s="233">
        <v>30</v>
      </c>
      <c r="K43" s="162"/>
      <c r="L43" s="163">
        <v>4</v>
      </c>
      <c r="M43" s="161"/>
      <c r="N43" s="162"/>
      <c r="O43" s="163"/>
      <c r="P43" s="152"/>
      <c r="Q43" s="38"/>
      <c r="R43" s="153"/>
      <c r="S43" s="150"/>
      <c r="T43" s="38"/>
      <c r="U43" s="76"/>
      <c r="V43" s="47"/>
      <c r="W43" s="47"/>
      <c r="X43" s="47"/>
      <c r="Y43" s="48"/>
    </row>
    <row r="44" spans="1:25" s="23" customFormat="1" ht="15" customHeight="1" thickBot="1">
      <c r="A44" s="80">
        <v>19</v>
      </c>
      <c r="B44" s="15" t="s">
        <v>66</v>
      </c>
      <c r="C44" s="39" t="s">
        <v>45</v>
      </c>
      <c r="D44" s="39" t="s">
        <v>45</v>
      </c>
      <c r="E44" s="137" t="s">
        <v>46</v>
      </c>
      <c r="F44" s="205">
        <v>25</v>
      </c>
      <c r="G44" s="119">
        <v>0</v>
      </c>
      <c r="H44" s="120">
        <f t="shared" si="5"/>
        <v>75</v>
      </c>
      <c r="I44" s="206">
        <v>3</v>
      </c>
      <c r="J44" s="234">
        <v>25</v>
      </c>
      <c r="K44" s="166"/>
      <c r="L44" s="167">
        <v>3</v>
      </c>
      <c r="M44" s="165"/>
      <c r="N44" s="166"/>
      <c r="O44" s="167"/>
      <c r="P44" s="87"/>
      <c r="Q44" s="39"/>
      <c r="R44" s="88"/>
      <c r="S44" s="193"/>
      <c r="T44" s="39"/>
      <c r="U44" s="89"/>
      <c r="V44" s="47"/>
      <c r="W44" s="47"/>
      <c r="X44" s="47"/>
      <c r="Y44" s="48"/>
    </row>
    <row r="45" spans="1:25" s="23" customFormat="1" ht="15.9" customHeight="1" thickTop="1" thickBot="1">
      <c r="A45" s="331" t="s">
        <v>116</v>
      </c>
      <c r="B45" s="332"/>
      <c r="C45" s="332"/>
      <c r="D45" s="332"/>
      <c r="E45" s="332"/>
      <c r="F45" s="217"/>
      <c r="G45" s="105"/>
      <c r="H45" s="105"/>
      <c r="I45" s="108"/>
      <c r="J45" s="217"/>
      <c r="K45" s="105"/>
      <c r="L45" s="107"/>
      <c r="M45" s="106"/>
      <c r="N45" s="105"/>
      <c r="O45" s="107"/>
      <c r="P45" s="106"/>
      <c r="Q45" s="105"/>
      <c r="R45" s="107"/>
      <c r="S45" s="197"/>
      <c r="T45" s="105"/>
      <c r="U45" s="108"/>
      <c r="V45" s="47"/>
      <c r="W45" s="47"/>
      <c r="X45" s="47"/>
      <c r="Y45" s="48"/>
    </row>
    <row r="46" spans="1:25" s="23" customFormat="1" ht="15.9" customHeight="1" thickTop="1" thickBot="1">
      <c r="A46" s="339" t="s">
        <v>118</v>
      </c>
      <c r="B46" s="340"/>
      <c r="C46" s="100"/>
      <c r="D46" s="100"/>
      <c r="E46" s="100"/>
      <c r="F46" s="69">
        <f>SUM(F47:F56)</f>
        <v>315</v>
      </c>
      <c r="G46" s="109">
        <f>SUM(G47:G56)</f>
        <v>255</v>
      </c>
      <c r="H46" s="109">
        <f>SUM(H47:H56)</f>
        <v>875</v>
      </c>
      <c r="I46" s="170">
        <f>SUM(I47:I56)</f>
        <v>35</v>
      </c>
      <c r="J46" s="69">
        <f t="shared" ref="J46:U46" si="6">SUM(J47:J56)</f>
        <v>0</v>
      </c>
      <c r="K46" s="109">
        <f t="shared" si="6"/>
        <v>0</v>
      </c>
      <c r="L46" s="169">
        <f t="shared" si="6"/>
        <v>0</v>
      </c>
      <c r="M46" s="168">
        <f t="shared" si="6"/>
        <v>0</v>
      </c>
      <c r="N46" s="109">
        <f t="shared" si="6"/>
        <v>0</v>
      </c>
      <c r="O46" s="169">
        <f t="shared" si="6"/>
        <v>0</v>
      </c>
      <c r="P46" s="168">
        <f t="shared" si="6"/>
        <v>15</v>
      </c>
      <c r="Q46" s="109">
        <f>SUM(Q47:Q56)</f>
        <v>135</v>
      </c>
      <c r="R46" s="169">
        <f>SUM(R47:R56)</f>
        <v>15</v>
      </c>
      <c r="S46" s="198">
        <f t="shared" si="6"/>
        <v>45</v>
      </c>
      <c r="T46" s="109">
        <f t="shared" si="6"/>
        <v>120</v>
      </c>
      <c r="U46" s="170">
        <f t="shared" si="6"/>
        <v>20</v>
      </c>
      <c r="V46" s="47"/>
      <c r="W46" s="47"/>
      <c r="X46" s="47"/>
      <c r="Y46" s="48"/>
    </row>
    <row r="47" spans="1:25" s="23" customFormat="1" ht="15" customHeight="1" thickTop="1">
      <c r="A47" s="110">
        <v>20</v>
      </c>
      <c r="B47" s="29" t="s">
        <v>71</v>
      </c>
      <c r="C47" s="158" t="s">
        <v>69</v>
      </c>
      <c r="D47" s="37" t="s">
        <v>45</v>
      </c>
      <c r="E47" s="136" t="s">
        <v>68</v>
      </c>
      <c r="F47" s="203">
        <v>30</v>
      </c>
      <c r="G47" s="117">
        <v>30</v>
      </c>
      <c r="H47" s="118">
        <f>I47*25</f>
        <v>75</v>
      </c>
      <c r="I47" s="204">
        <v>3</v>
      </c>
      <c r="J47" s="235"/>
      <c r="K47" s="32"/>
      <c r="L47" s="171"/>
      <c r="M47" s="31"/>
      <c r="N47" s="32"/>
      <c r="O47" s="171"/>
      <c r="P47" s="82"/>
      <c r="Q47" s="149">
        <v>30</v>
      </c>
      <c r="R47" s="83">
        <v>3</v>
      </c>
      <c r="S47" s="149"/>
      <c r="T47" s="37"/>
      <c r="U47" s="84"/>
      <c r="V47" s="47"/>
      <c r="W47" s="47"/>
      <c r="X47" s="47"/>
      <c r="Y47" s="48"/>
    </row>
    <row r="48" spans="1:25" s="23" customFormat="1" ht="15" customHeight="1">
      <c r="A48" s="111">
        <v>21</v>
      </c>
      <c r="B48" s="10" t="s">
        <v>72</v>
      </c>
      <c r="C48" s="162" t="s">
        <v>69</v>
      </c>
      <c r="D48" s="38" t="s">
        <v>45</v>
      </c>
      <c r="E48" s="151" t="s">
        <v>68</v>
      </c>
      <c r="F48" s="213">
        <v>30</v>
      </c>
      <c r="G48" s="123">
        <v>30</v>
      </c>
      <c r="H48" s="124">
        <f t="shared" ref="H48:H56" si="7">I48*25</f>
        <v>75</v>
      </c>
      <c r="I48" s="216">
        <v>3</v>
      </c>
      <c r="J48" s="236"/>
      <c r="K48" s="34"/>
      <c r="L48" s="172"/>
      <c r="M48" s="33"/>
      <c r="N48" s="34"/>
      <c r="O48" s="172"/>
      <c r="P48" s="152"/>
      <c r="Q48" s="38">
        <v>30</v>
      </c>
      <c r="R48" s="153">
        <v>3</v>
      </c>
      <c r="S48" s="150"/>
      <c r="T48" s="38"/>
      <c r="U48" s="155"/>
      <c r="V48" s="47"/>
      <c r="W48" s="47"/>
      <c r="X48" s="47"/>
      <c r="Y48" s="48"/>
    </row>
    <row r="49" spans="1:28" s="23" customFormat="1" ht="15" customHeight="1">
      <c r="A49" s="111">
        <v>22</v>
      </c>
      <c r="B49" s="10" t="s">
        <v>95</v>
      </c>
      <c r="C49" s="162" t="s">
        <v>69</v>
      </c>
      <c r="D49" s="38" t="s">
        <v>45</v>
      </c>
      <c r="E49" s="151" t="s">
        <v>67</v>
      </c>
      <c r="F49" s="213">
        <v>30</v>
      </c>
      <c r="G49" s="123">
        <v>30</v>
      </c>
      <c r="H49" s="124">
        <v>75</v>
      </c>
      <c r="I49" s="216">
        <v>3</v>
      </c>
      <c r="J49" s="236"/>
      <c r="K49" s="34"/>
      <c r="L49" s="172"/>
      <c r="M49" s="33"/>
      <c r="N49" s="34"/>
      <c r="O49" s="172"/>
      <c r="P49" s="152"/>
      <c r="Q49" s="38">
        <v>30</v>
      </c>
      <c r="R49" s="153">
        <v>3</v>
      </c>
      <c r="S49" s="150"/>
      <c r="T49" s="38"/>
      <c r="U49" s="155"/>
      <c r="V49" s="44"/>
      <c r="W49" s="44"/>
      <c r="X49" s="44"/>
      <c r="Y49" s="48"/>
    </row>
    <row r="50" spans="1:28" s="20" customFormat="1" ht="15" customHeight="1">
      <c r="A50" s="111">
        <v>23</v>
      </c>
      <c r="B50" s="10" t="s">
        <v>74</v>
      </c>
      <c r="C50" s="162" t="s">
        <v>69</v>
      </c>
      <c r="D50" s="38" t="s">
        <v>45</v>
      </c>
      <c r="E50" s="151" t="s">
        <v>67</v>
      </c>
      <c r="F50" s="213">
        <v>30</v>
      </c>
      <c r="G50" s="123">
        <v>30</v>
      </c>
      <c r="H50" s="124">
        <f t="shared" si="7"/>
        <v>75</v>
      </c>
      <c r="I50" s="216">
        <v>3</v>
      </c>
      <c r="J50" s="236"/>
      <c r="K50" s="34"/>
      <c r="L50" s="172"/>
      <c r="M50" s="33"/>
      <c r="N50" s="34"/>
      <c r="O50" s="172"/>
      <c r="P50" s="152"/>
      <c r="Q50" s="24">
        <v>30</v>
      </c>
      <c r="R50" s="153">
        <v>3</v>
      </c>
      <c r="S50" s="150"/>
      <c r="T50" s="38"/>
      <c r="U50" s="155"/>
      <c r="V50" s="44"/>
      <c r="W50" s="44"/>
      <c r="X50" s="44"/>
      <c r="Y50" s="27"/>
    </row>
    <row r="51" spans="1:28" s="23" customFormat="1" ht="15" customHeight="1">
      <c r="A51" s="111">
        <v>24</v>
      </c>
      <c r="B51" s="10" t="s">
        <v>75</v>
      </c>
      <c r="C51" s="162" t="s">
        <v>69</v>
      </c>
      <c r="D51" s="38" t="s">
        <v>45</v>
      </c>
      <c r="E51" s="151" t="s">
        <v>68</v>
      </c>
      <c r="F51" s="213">
        <v>30</v>
      </c>
      <c r="G51" s="123">
        <v>30</v>
      </c>
      <c r="H51" s="124">
        <f t="shared" si="7"/>
        <v>100</v>
      </c>
      <c r="I51" s="216">
        <v>4</v>
      </c>
      <c r="J51" s="236"/>
      <c r="K51" s="34"/>
      <c r="L51" s="172"/>
      <c r="M51" s="33"/>
      <c r="N51" s="34"/>
      <c r="O51" s="172"/>
      <c r="P51" s="152"/>
      <c r="Q51" s="38"/>
      <c r="R51" s="153"/>
      <c r="S51" s="150"/>
      <c r="T51" s="38">
        <v>30</v>
      </c>
      <c r="U51" s="155">
        <v>4</v>
      </c>
      <c r="V51" s="44"/>
      <c r="W51" s="44"/>
      <c r="X51" s="44"/>
      <c r="Y51" s="48"/>
    </row>
    <row r="52" spans="1:28" s="23" customFormat="1" ht="15" customHeight="1">
      <c r="A52" s="111">
        <v>25</v>
      </c>
      <c r="B52" s="10" t="s">
        <v>117</v>
      </c>
      <c r="C52" s="162" t="s">
        <v>69</v>
      </c>
      <c r="D52" s="38" t="s">
        <v>45</v>
      </c>
      <c r="E52" s="151" t="s">
        <v>67</v>
      </c>
      <c r="F52" s="213">
        <v>30</v>
      </c>
      <c r="G52" s="123">
        <v>30</v>
      </c>
      <c r="H52" s="124">
        <f t="shared" si="7"/>
        <v>100</v>
      </c>
      <c r="I52" s="216">
        <v>4</v>
      </c>
      <c r="J52" s="236"/>
      <c r="K52" s="34"/>
      <c r="L52" s="172"/>
      <c r="M52" s="33"/>
      <c r="N52" s="34"/>
      <c r="O52" s="172"/>
      <c r="P52" s="152"/>
      <c r="Q52" s="38"/>
      <c r="R52" s="153"/>
      <c r="S52" s="150"/>
      <c r="T52" s="38">
        <v>30</v>
      </c>
      <c r="U52" s="155">
        <v>4</v>
      </c>
      <c r="V52" s="270"/>
      <c r="W52" s="48"/>
      <c r="X52" s="48"/>
      <c r="Y52" s="48"/>
      <c r="Z52" s="48"/>
      <c r="AA52" s="48"/>
      <c r="AB52" s="48"/>
    </row>
    <row r="53" spans="1:28" s="25" customFormat="1" ht="15" customHeight="1">
      <c r="A53" s="111">
        <v>26</v>
      </c>
      <c r="B53" s="10" t="s">
        <v>76</v>
      </c>
      <c r="C53" s="162" t="s">
        <v>69</v>
      </c>
      <c r="D53" s="38" t="s">
        <v>45</v>
      </c>
      <c r="E53" s="151" t="s">
        <v>52</v>
      </c>
      <c r="F53" s="213">
        <v>45</v>
      </c>
      <c r="G53" s="123">
        <v>30</v>
      </c>
      <c r="H53" s="124">
        <f t="shared" si="7"/>
        <v>100</v>
      </c>
      <c r="I53" s="216">
        <v>4</v>
      </c>
      <c r="J53" s="236"/>
      <c r="K53" s="34"/>
      <c r="L53" s="172"/>
      <c r="M53" s="33"/>
      <c r="N53" s="34"/>
      <c r="O53" s="172"/>
      <c r="P53" s="152"/>
      <c r="Q53" s="38"/>
      <c r="R53" s="153"/>
      <c r="S53" s="150">
        <v>15</v>
      </c>
      <c r="T53" s="38">
        <v>30</v>
      </c>
      <c r="U53" s="155">
        <v>4</v>
      </c>
      <c r="V53" s="270"/>
      <c r="W53" s="48"/>
      <c r="X53" s="48"/>
      <c r="Y53" s="48"/>
      <c r="Z53" s="48"/>
      <c r="AA53" s="48"/>
      <c r="AB53" s="48"/>
    </row>
    <row r="54" spans="1:28" s="23" customFormat="1" ht="15" customHeight="1">
      <c r="A54" s="111">
        <v>27</v>
      </c>
      <c r="B54" s="10" t="s">
        <v>77</v>
      </c>
      <c r="C54" s="162" t="s">
        <v>69</v>
      </c>
      <c r="D54" s="38" t="s">
        <v>45</v>
      </c>
      <c r="E54" s="151" t="s">
        <v>52</v>
      </c>
      <c r="F54" s="213">
        <v>30</v>
      </c>
      <c r="G54" s="123">
        <v>15</v>
      </c>
      <c r="H54" s="124">
        <f t="shared" si="7"/>
        <v>75</v>
      </c>
      <c r="I54" s="216">
        <v>3</v>
      </c>
      <c r="J54" s="236"/>
      <c r="K54" s="34"/>
      <c r="L54" s="172"/>
      <c r="M54" s="33"/>
      <c r="N54" s="34"/>
      <c r="O54" s="172"/>
      <c r="P54" s="152">
        <v>15</v>
      </c>
      <c r="Q54" s="38">
        <v>15</v>
      </c>
      <c r="R54" s="153">
        <v>3</v>
      </c>
      <c r="S54" s="150"/>
      <c r="T54" s="38"/>
      <c r="U54" s="155"/>
      <c r="V54" s="270"/>
      <c r="W54" s="48"/>
      <c r="X54" s="48"/>
      <c r="Y54" s="48"/>
      <c r="Z54" s="48"/>
      <c r="AA54" s="48"/>
      <c r="AB54" s="48"/>
    </row>
    <row r="55" spans="1:28" s="23" customFormat="1" ht="15" customHeight="1">
      <c r="A55" s="111">
        <v>28</v>
      </c>
      <c r="B55" s="10" t="s">
        <v>78</v>
      </c>
      <c r="C55" s="162" t="s">
        <v>69</v>
      </c>
      <c r="D55" s="38" t="s">
        <v>45</v>
      </c>
      <c r="E55" s="151" t="s">
        <v>68</v>
      </c>
      <c r="F55" s="213">
        <v>30</v>
      </c>
      <c r="G55" s="123">
        <v>30</v>
      </c>
      <c r="H55" s="124">
        <f t="shared" si="7"/>
        <v>100</v>
      </c>
      <c r="I55" s="216">
        <v>4</v>
      </c>
      <c r="J55" s="236"/>
      <c r="K55" s="34"/>
      <c r="L55" s="172"/>
      <c r="M55" s="33"/>
      <c r="N55" s="34"/>
      <c r="O55" s="172"/>
      <c r="P55" s="152"/>
      <c r="Q55" s="38"/>
      <c r="R55" s="153"/>
      <c r="S55" s="150"/>
      <c r="T55" s="38">
        <v>30</v>
      </c>
      <c r="U55" s="155">
        <v>4</v>
      </c>
      <c r="V55" s="48"/>
      <c r="W55" s="48"/>
      <c r="X55" s="48"/>
      <c r="Y55" s="48"/>
    </row>
    <row r="56" spans="1:28" s="23" customFormat="1" ht="15" customHeight="1" thickBot="1">
      <c r="A56" s="112">
        <v>29</v>
      </c>
      <c r="B56" s="30" t="s">
        <v>79</v>
      </c>
      <c r="C56" s="166" t="s">
        <v>69</v>
      </c>
      <c r="D56" s="39" t="s">
        <v>45</v>
      </c>
      <c r="E56" s="137" t="s">
        <v>46</v>
      </c>
      <c r="F56" s="205">
        <v>30</v>
      </c>
      <c r="G56" s="119">
        <v>0</v>
      </c>
      <c r="H56" s="120">
        <f t="shared" si="7"/>
        <v>100</v>
      </c>
      <c r="I56" s="206">
        <v>4</v>
      </c>
      <c r="J56" s="237"/>
      <c r="K56" s="36"/>
      <c r="L56" s="173"/>
      <c r="M56" s="35"/>
      <c r="N56" s="36"/>
      <c r="O56" s="173"/>
      <c r="P56" s="87"/>
      <c r="Q56" s="39"/>
      <c r="R56" s="88"/>
      <c r="S56" s="193">
        <v>30</v>
      </c>
      <c r="T56" s="39"/>
      <c r="U56" s="89">
        <v>4</v>
      </c>
      <c r="V56" s="48"/>
      <c r="W56" s="48"/>
      <c r="X56" s="48"/>
      <c r="Y56" s="48"/>
    </row>
    <row r="57" spans="1:28" s="23" customFormat="1" ht="15.9" customHeight="1" thickTop="1" thickBot="1">
      <c r="A57" s="339" t="s">
        <v>134</v>
      </c>
      <c r="B57" s="340"/>
      <c r="C57" s="100"/>
      <c r="D57" s="109"/>
      <c r="E57" s="100"/>
      <c r="F57" s="69">
        <f>SUM(F58:F69)</f>
        <v>330</v>
      </c>
      <c r="G57" s="109">
        <f>SUM(G58:G69)</f>
        <v>212</v>
      </c>
      <c r="H57" s="109">
        <f>SUM(H58:H69)</f>
        <v>875</v>
      </c>
      <c r="I57" s="170">
        <f>SUM(I58:I69)</f>
        <v>35</v>
      </c>
      <c r="J57" s="69">
        <f t="shared" ref="J57:S57" si="8">SUM(J58:J69)</f>
        <v>0</v>
      </c>
      <c r="K57" s="109">
        <f t="shared" si="8"/>
        <v>0</v>
      </c>
      <c r="L57" s="169">
        <f t="shared" si="8"/>
        <v>0</v>
      </c>
      <c r="M57" s="168">
        <f t="shared" si="8"/>
        <v>0</v>
      </c>
      <c r="N57" s="109">
        <f t="shared" si="8"/>
        <v>0</v>
      </c>
      <c r="O57" s="169">
        <f t="shared" si="8"/>
        <v>0</v>
      </c>
      <c r="P57" s="168">
        <f>SUM(P58:P69)</f>
        <v>88</v>
      </c>
      <c r="Q57" s="109">
        <f t="shared" si="8"/>
        <v>62</v>
      </c>
      <c r="R57" s="169">
        <f>SUM(R58:R69)</f>
        <v>15</v>
      </c>
      <c r="S57" s="198">
        <f t="shared" si="8"/>
        <v>30</v>
      </c>
      <c r="T57" s="109">
        <f>SUM(T58:T69)</f>
        <v>150</v>
      </c>
      <c r="U57" s="170">
        <f>SUM(U58:U69)</f>
        <v>20</v>
      </c>
      <c r="V57" s="48"/>
      <c r="W57" s="48"/>
      <c r="X57" s="48"/>
      <c r="Y57" s="48"/>
    </row>
    <row r="58" spans="1:28" s="23" customFormat="1" ht="15" customHeight="1" thickTop="1">
      <c r="A58" s="267">
        <v>20</v>
      </c>
      <c r="B58" s="29" t="s">
        <v>122</v>
      </c>
      <c r="C58" s="37" t="s">
        <v>69</v>
      </c>
      <c r="D58" s="68" t="s">
        <v>45</v>
      </c>
      <c r="E58" s="136" t="s">
        <v>46</v>
      </c>
      <c r="F58" s="203">
        <v>30</v>
      </c>
      <c r="G58" s="117">
        <v>0</v>
      </c>
      <c r="H58" s="118">
        <f>I58*25</f>
        <v>75</v>
      </c>
      <c r="I58" s="204">
        <v>3</v>
      </c>
      <c r="J58" s="235"/>
      <c r="K58" s="32"/>
      <c r="L58" s="171"/>
      <c r="M58" s="174"/>
      <c r="N58" s="68"/>
      <c r="O58" s="175"/>
      <c r="P58" s="174">
        <v>30</v>
      </c>
      <c r="Q58" s="68"/>
      <c r="R58" s="175">
        <v>3</v>
      </c>
      <c r="S58" s="178"/>
      <c r="T58" s="68"/>
      <c r="U58" s="179"/>
      <c r="V58" s="48"/>
      <c r="W58" s="48"/>
      <c r="X58" s="48"/>
      <c r="Y58" s="48"/>
    </row>
    <row r="59" spans="1:28" s="23" customFormat="1" ht="15" customHeight="1">
      <c r="A59" s="113">
        <v>21</v>
      </c>
      <c r="B59" s="10" t="s">
        <v>123</v>
      </c>
      <c r="C59" s="38" t="s">
        <v>69</v>
      </c>
      <c r="D59" s="21" t="s">
        <v>45</v>
      </c>
      <c r="E59" s="151" t="s">
        <v>46</v>
      </c>
      <c r="F59" s="213">
        <v>30</v>
      </c>
      <c r="G59" s="123">
        <v>0</v>
      </c>
      <c r="H59" s="124">
        <f t="shared" ref="H59:H69" si="9">I59*25</f>
        <v>75</v>
      </c>
      <c r="I59" s="216">
        <v>3</v>
      </c>
      <c r="J59" s="236"/>
      <c r="K59" s="34"/>
      <c r="L59" s="172"/>
      <c r="M59" s="42"/>
      <c r="N59" s="21"/>
      <c r="O59" s="176"/>
      <c r="P59" s="42">
        <v>30</v>
      </c>
      <c r="Q59" s="21"/>
      <c r="R59" s="176">
        <v>3</v>
      </c>
      <c r="S59" s="180"/>
      <c r="T59" s="21"/>
      <c r="U59" s="76"/>
      <c r="V59" s="324"/>
      <c r="W59" s="325"/>
      <c r="X59" s="325"/>
      <c r="Y59" s="325"/>
      <c r="Z59" s="325"/>
    </row>
    <row r="60" spans="1:28" s="23" customFormat="1" ht="15" customHeight="1">
      <c r="A60" s="113">
        <v>22</v>
      </c>
      <c r="B60" s="10" t="s">
        <v>124</v>
      </c>
      <c r="C60" s="38" t="s">
        <v>69</v>
      </c>
      <c r="D60" s="21" t="s">
        <v>45</v>
      </c>
      <c r="E60" s="151" t="s">
        <v>52</v>
      </c>
      <c r="F60" s="213">
        <v>30</v>
      </c>
      <c r="G60" s="123">
        <v>16</v>
      </c>
      <c r="H60" s="124">
        <f t="shared" si="9"/>
        <v>75</v>
      </c>
      <c r="I60" s="216">
        <v>3</v>
      </c>
      <c r="J60" s="236"/>
      <c r="K60" s="34"/>
      <c r="L60" s="172"/>
      <c r="M60" s="42"/>
      <c r="N60" s="21"/>
      <c r="O60" s="176"/>
      <c r="P60" s="42">
        <v>14</v>
      </c>
      <c r="Q60" s="21">
        <v>16</v>
      </c>
      <c r="R60" s="176">
        <v>3</v>
      </c>
      <c r="S60" s="180"/>
      <c r="T60" s="21"/>
      <c r="U60" s="76"/>
      <c r="V60" s="48"/>
      <c r="W60" s="48"/>
      <c r="X60" s="48"/>
      <c r="Y60" s="48"/>
    </row>
    <row r="61" spans="1:28" s="23" customFormat="1" ht="15" customHeight="1">
      <c r="A61" s="113">
        <v>23</v>
      </c>
      <c r="B61" s="10" t="s">
        <v>125</v>
      </c>
      <c r="C61" s="38" t="s">
        <v>69</v>
      </c>
      <c r="D61" s="21" t="s">
        <v>45</v>
      </c>
      <c r="E61" s="151" t="s">
        <v>68</v>
      </c>
      <c r="F61" s="213">
        <v>16</v>
      </c>
      <c r="G61" s="123">
        <v>16</v>
      </c>
      <c r="H61" s="124">
        <f t="shared" si="9"/>
        <v>50</v>
      </c>
      <c r="I61" s="216">
        <v>2</v>
      </c>
      <c r="J61" s="236"/>
      <c r="K61" s="34"/>
      <c r="L61" s="172"/>
      <c r="M61" s="42"/>
      <c r="N61" s="21"/>
      <c r="O61" s="176"/>
      <c r="P61" s="42"/>
      <c r="Q61" s="21">
        <v>16</v>
      </c>
      <c r="R61" s="176">
        <v>2</v>
      </c>
      <c r="S61" s="180"/>
      <c r="T61" s="21"/>
      <c r="U61" s="76"/>
      <c r="V61" s="48"/>
      <c r="W61" s="48"/>
      <c r="X61" s="48"/>
      <c r="Y61" s="48"/>
    </row>
    <row r="62" spans="1:28" s="23" customFormat="1" ht="15" customHeight="1">
      <c r="A62" s="113">
        <v>24</v>
      </c>
      <c r="B62" s="10" t="s">
        <v>126</v>
      </c>
      <c r="C62" s="38" t="s">
        <v>69</v>
      </c>
      <c r="D62" s="21" t="s">
        <v>45</v>
      </c>
      <c r="E62" s="151" t="s">
        <v>52</v>
      </c>
      <c r="F62" s="213">
        <v>30</v>
      </c>
      <c r="G62" s="123">
        <v>14</v>
      </c>
      <c r="H62" s="124">
        <f t="shared" si="9"/>
        <v>75</v>
      </c>
      <c r="I62" s="216">
        <v>3</v>
      </c>
      <c r="J62" s="236"/>
      <c r="K62" s="34"/>
      <c r="L62" s="172"/>
      <c r="M62" s="42"/>
      <c r="N62" s="21"/>
      <c r="O62" s="176"/>
      <c r="P62" s="42"/>
      <c r="Q62" s="21"/>
      <c r="R62" s="268"/>
      <c r="S62" s="180">
        <v>16</v>
      </c>
      <c r="T62" s="21">
        <v>14</v>
      </c>
      <c r="U62" s="76">
        <v>3</v>
      </c>
      <c r="V62" s="324"/>
      <c r="W62" s="325"/>
      <c r="X62" s="325"/>
      <c r="Y62" s="325"/>
      <c r="Z62" s="325"/>
    </row>
    <row r="63" spans="1:28" s="23" customFormat="1" ht="15" customHeight="1">
      <c r="A63" s="113">
        <v>25</v>
      </c>
      <c r="B63" s="10" t="s">
        <v>127</v>
      </c>
      <c r="C63" s="38" t="s">
        <v>69</v>
      </c>
      <c r="D63" s="21" t="s">
        <v>45</v>
      </c>
      <c r="E63" s="151" t="s">
        <v>68</v>
      </c>
      <c r="F63" s="213">
        <v>30</v>
      </c>
      <c r="G63" s="123">
        <v>30</v>
      </c>
      <c r="H63" s="124">
        <f t="shared" si="9"/>
        <v>75</v>
      </c>
      <c r="I63" s="216">
        <v>3</v>
      </c>
      <c r="J63" s="236"/>
      <c r="K63" s="34"/>
      <c r="L63" s="172"/>
      <c r="M63" s="42"/>
      <c r="N63" s="21"/>
      <c r="O63" s="176"/>
      <c r="P63" s="42"/>
      <c r="Q63" s="21"/>
      <c r="R63" s="176"/>
      <c r="S63" s="180"/>
      <c r="T63" s="21">
        <v>30</v>
      </c>
      <c r="U63" s="76">
        <v>3</v>
      </c>
      <c r="V63" s="48"/>
      <c r="W63" s="48"/>
      <c r="X63" s="48"/>
      <c r="Y63" s="48"/>
    </row>
    <row r="64" spans="1:28" s="23" customFormat="1" ht="15" customHeight="1">
      <c r="A64" s="113">
        <v>26</v>
      </c>
      <c r="B64" s="10" t="s">
        <v>128</v>
      </c>
      <c r="C64" s="38" t="s">
        <v>69</v>
      </c>
      <c r="D64" s="21" t="s">
        <v>45</v>
      </c>
      <c r="E64" s="151" t="s">
        <v>68</v>
      </c>
      <c r="F64" s="213">
        <v>14</v>
      </c>
      <c r="G64" s="123">
        <v>14</v>
      </c>
      <c r="H64" s="124">
        <f t="shared" si="9"/>
        <v>50</v>
      </c>
      <c r="I64" s="216">
        <v>2</v>
      </c>
      <c r="J64" s="236"/>
      <c r="K64" s="34"/>
      <c r="L64" s="172"/>
      <c r="M64" s="42"/>
      <c r="N64" s="21"/>
      <c r="O64" s="176"/>
      <c r="P64" s="42"/>
      <c r="Q64" s="21"/>
      <c r="R64" s="176"/>
      <c r="S64" s="180"/>
      <c r="T64" s="21">
        <v>14</v>
      </c>
      <c r="U64" s="76">
        <v>2</v>
      </c>
      <c r="V64" s="48"/>
      <c r="W64" s="48"/>
      <c r="X64" s="48"/>
      <c r="Y64" s="48"/>
    </row>
    <row r="65" spans="1:31" s="23" customFormat="1" ht="15" customHeight="1">
      <c r="A65" s="113">
        <v>27</v>
      </c>
      <c r="B65" s="10" t="s">
        <v>129</v>
      </c>
      <c r="C65" s="21" t="s">
        <v>69</v>
      </c>
      <c r="D65" s="21" t="s">
        <v>45</v>
      </c>
      <c r="E65" s="151" t="s">
        <v>56</v>
      </c>
      <c r="F65" s="269">
        <v>16</v>
      </c>
      <c r="G65" s="123">
        <v>16</v>
      </c>
      <c r="H65" s="124">
        <f t="shared" si="9"/>
        <v>75</v>
      </c>
      <c r="I65" s="216">
        <v>3</v>
      </c>
      <c r="J65" s="236"/>
      <c r="K65" s="34"/>
      <c r="L65" s="172"/>
      <c r="M65" s="42"/>
      <c r="N65" s="21"/>
      <c r="O65" s="176"/>
      <c r="P65" s="42"/>
      <c r="Q65" s="21"/>
      <c r="R65" s="176"/>
      <c r="S65" s="180"/>
      <c r="T65" s="21">
        <v>16</v>
      </c>
      <c r="U65" s="76">
        <v>3</v>
      </c>
      <c r="V65" s="48"/>
      <c r="W65" s="48"/>
      <c r="X65" s="48"/>
      <c r="Y65" s="48"/>
    </row>
    <row r="66" spans="1:31" s="23" customFormat="1" ht="15" customHeight="1">
      <c r="A66" s="113">
        <v>28</v>
      </c>
      <c r="B66" s="10" t="s">
        <v>130</v>
      </c>
      <c r="C66" s="38" t="s">
        <v>69</v>
      </c>
      <c r="D66" s="21" t="s">
        <v>45</v>
      </c>
      <c r="E66" s="151" t="s">
        <v>68</v>
      </c>
      <c r="F66" s="213">
        <v>30</v>
      </c>
      <c r="G66" s="123">
        <v>30</v>
      </c>
      <c r="H66" s="124">
        <f t="shared" si="9"/>
        <v>75</v>
      </c>
      <c r="I66" s="216">
        <v>3</v>
      </c>
      <c r="J66" s="236"/>
      <c r="K66" s="34"/>
      <c r="L66" s="172"/>
      <c r="M66" s="42"/>
      <c r="N66" s="21"/>
      <c r="O66" s="176"/>
      <c r="P66" s="42"/>
      <c r="Q66" s="21"/>
      <c r="R66" s="176"/>
      <c r="S66" s="180"/>
      <c r="T66" s="21">
        <v>30</v>
      </c>
      <c r="U66" s="76">
        <v>3</v>
      </c>
      <c r="V66" s="48"/>
      <c r="W66" s="48"/>
      <c r="X66" s="48"/>
      <c r="Y66" s="48"/>
    </row>
    <row r="67" spans="1:31" s="23" customFormat="1" ht="15" customHeight="1">
      <c r="A67" s="113">
        <v>29</v>
      </c>
      <c r="B67" s="10" t="s">
        <v>131</v>
      </c>
      <c r="C67" s="21" t="s">
        <v>69</v>
      </c>
      <c r="D67" s="21" t="s">
        <v>45</v>
      </c>
      <c r="E67" s="151" t="s">
        <v>68</v>
      </c>
      <c r="F67" s="213">
        <v>30</v>
      </c>
      <c r="G67" s="123">
        <v>30</v>
      </c>
      <c r="H67" s="124">
        <f t="shared" si="9"/>
        <v>75</v>
      </c>
      <c r="I67" s="216">
        <v>3</v>
      </c>
      <c r="J67" s="236"/>
      <c r="K67" s="34"/>
      <c r="L67" s="172"/>
      <c r="M67" s="42"/>
      <c r="N67" s="21"/>
      <c r="O67" s="176"/>
      <c r="P67" s="42"/>
      <c r="Q67" s="21"/>
      <c r="R67" s="176"/>
      <c r="S67" s="180"/>
      <c r="T67" s="21">
        <v>30</v>
      </c>
      <c r="U67" s="76">
        <v>3</v>
      </c>
      <c r="V67" s="48"/>
      <c r="W67" s="48"/>
      <c r="X67" s="48"/>
      <c r="Y67" s="48"/>
    </row>
    <row r="68" spans="1:31" s="23" customFormat="1" ht="15" customHeight="1">
      <c r="A68" s="113">
        <v>30</v>
      </c>
      <c r="B68" s="10" t="s">
        <v>132</v>
      </c>
      <c r="C68" s="38" t="s">
        <v>69</v>
      </c>
      <c r="D68" s="21" t="s">
        <v>45</v>
      </c>
      <c r="E68" s="151" t="s">
        <v>52</v>
      </c>
      <c r="F68" s="213">
        <v>44</v>
      </c>
      <c r="G68" s="123">
        <v>30</v>
      </c>
      <c r="H68" s="124">
        <f t="shared" si="9"/>
        <v>100</v>
      </c>
      <c r="I68" s="216">
        <v>4</v>
      </c>
      <c r="J68" s="236"/>
      <c r="K68" s="34"/>
      <c r="L68" s="172"/>
      <c r="M68" s="42"/>
      <c r="N68" s="21"/>
      <c r="O68" s="176"/>
      <c r="P68" s="42">
        <v>14</v>
      </c>
      <c r="Q68" s="21">
        <v>30</v>
      </c>
      <c r="R68" s="176">
        <v>4</v>
      </c>
      <c r="S68" s="180"/>
      <c r="T68" s="21"/>
      <c r="U68" s="76"/>
      <c r="V68" s="48"/>
      <c r="W68" s="48"/>
      <c r="X68" s="48"/>
      <c r="Y68" s="48"/>
    </row>
    <row r="69" spans="1:31" s="23" customFormat="1" ht="15" customHeight="1" thickBot="1">
      <c r="A69" s="114">
        <v>31</v>
      </c>
      <c r="B69" s="30" t="s">
        <v>133</v>
      </c>
      <c r="C69" s="39" t="s">
        <v>69</v>
      </c>
      <c r="D69" s="61" t="s">
        <v>45</v>
      </c>
      <c r="E69" s="137" t="s">
        <v>52</v>
      </c>
      <c r="F69" s="205">
        <v>30</v>
      </c>
      <c r="G69" s="119">
        <v>16</v>
      </c>
      <c r="H69" s="120">
        <f t="shared" si="9"/>
        <v>75</v>
      </c>
      <c r="I69" s="206">
        <v>3</v>
      </c>
      <c r="J69" s="237"/>
      <c r="K69" s="36"/>
      <c r="L69" s="173"/>
      <c r="M69" s="85"/>
      <c r="N69" s="61"/>
      <c r="O69" s="86"/>
      <c r="P69" s="85"/>
      <c r="Q69" s="61"/>
      <c r="R69" s="86"/>
      <c r="S69" s="181">
        <v>14</v>
      </c>
      <c r="T69" s="61">
        <v>16</v>
      </c>
      <c r="U69" s="177">
        <v>3</v>
      </c>
      <c r="V69" s="48"/>
      <c r="W69" s="48"/>
      <c r="X69" s="48"/>
      <c r="Y69" s="48"/>
    </row>
    <row r="70" spans="1:31" s="23" customFormat="1" ht="15.9" customHeight="1" thickTop="1" thickBot="1">
      <c r="A70" s="339" t="s">
        <v>119</v>
      </c>
      <c r="B70" s="340"/>
      <c r="C70" s="100"/>
      <c r="D70" s="109"/>
      <c r="E70" s="100"/>
      <c r="F70" s="69">
        <f t="shared" ref="F70:U70" si="10">SUM(F71:F83)</f>
        <v>340</v>
      </c>
      <c r="G70" s="109">
        <f t="shared" si="10"/>
        <v>290</v>
      </c>
      <c r="H70" s="109">
        <f t="shared" si="10"/>
        <v>875</v>
      </c>
      <c r="I70" s="170">
        <f t="shared" si="10"/>
        <v>35</v>
      </c>
      <c r="J70" s="69">
        <f t="shared" si="10"/>
        <v>0</v>
      </c>
      <c r="K70" s="109">
        <f t="shared" si="10"/>
        <v>0</v>
      </c>
      <c r="L70" s="169">
        <f t="shared" si="10"/>
        <v>0</v>
      </c>
      <c r="M70" s="168">
        <f t="shared" si="10"/>
        <v>0</v>
      </c>
      <c r="N70" s="109">
        <f t="shared" si="10"/>
        <v>0</v>
      </c>
      <c r="O70" s="169">
        <f t="shared" si="10"/>
        <v>0</v>
      </c>
      <c r="P70" s="168">
        <f t="shared" si="10"/>
        <v>50</v>
      </c>
      <c r="Q70" s="109">
        <f t="shared" si="10"/>
        <v>135</v>
      </c>
      <c r="R70" s="169">
        <f t="shared" si="10"/>
        <v>15</v>
      </c>
      <c r="S70" s="198">
        <f t="shared" si="10"/>
        <v>0</v>
      </c>
      <c r="T70" s="109">
        <f t="shared" si="10"/>
        <v>155</v>
      </c>
      <c r="U70" s="170">
        <f t="shared" si="10"/>
        <v>20</v>
      </c>
      <c r="V70" s="48"/>
      <c r="W70" s="48"/>
      <c r="X70" s="48"/>
      <c r="Y70" s="48"/>
    </row>
    <row r="71" spans="1:31" s="23" customFormat="1" ht="15" customHeight="1" thickTop="1">
      <c r="A71" s="110">
        <v>20</v>
      </c>
      <c r="B71" s="29" t="s">
        <v>80</v>
      </c>
      <c r="C71" s="37" t="s">
        <v>69</v>
      </c>
      <c r="D71" s="37" t="s">
        <v>45</v>
      </c>
      <c r="E71" s="136" t="s">
        <v>68</v>
      </c>
      <c r="F71" s="203">
        <v>30</v>
      </c>
      <c r="G71" s="117">
        <v>30</v>
      </c>
      <c r="H71" s="118">
        <f t="shared" ref="H71:H76" si="11">I71*25</f>
        <v>100</v>
      </c>
      <c r="I71" s="204">
        <v>4</v>
      </c>
      <c r="J71" s="227"/>
      <c r="K71" s="37"/>
      <c r="L71" s="83"/>
      <c r="M71" s="82"/>
      <c r="N71" s="37"/>
      <c r="O71" s="83"/>
      <c r="P71" s="82"/>
      <c r="Q71" s="37"/>
      <c r="R71" s="83"/>
      <c r="S71" s="149"/>
      <c r="T71" s="37">
        <v>30</v>
      </c>
      <c r="U71" s="84">
        <v>4</v>
      </c>
      <c r="V71" s="48"/>
      <c r="W71" s="48"/>
      <c r="X71" s="48"/>
      <c r="Y71" s="48"/>
    </row>
    <row r="72" spans="1:31" s="23" customFormat="1" ht="15" customHeight="1">
      <c r="A72" s="111">
        <v>21</v>
      </c>
      <c r="B72" s="10" t="s">
        <v>81</v>
      </c>
      <c r="C72" s="38" t="s">
        <v>69</v>
      </c>
      <c r="D72" s="38" t="s">
        <v>45</v>
      </c>
      <c r="E72" s="151" t="s">
        <v>67</v>
      </c>
      <c r="F72" s="213">
        <v>20</v>
      </c>
      <c r="G72" s="123">
        <v>20</v>
      </c>
      <c r="H72" s="124">
        <f t="shared" si="11"/>
        <v>25</v>
      </c>
      <c r="I72" s="216">
        <v>1</v>
      </c>
      <c r="J72" s="231"/>
      <c r="K72" s="38"/>
      <c r="L72" s="153"/>
      <c r="M72" s="152"/>
      <c r="N72" s="38"/>
      <c r="O72" s="153"/>
      <c r="P72" s="152"/>
      <c r="Q72" s="38">
        <v>20</v>
      </c>
      <c r="R72" s="153">
        <v>1</v>
      </c>
      <c r="S72" s="150"/>
      <c r="T72" s="38"/>
      <c r="U72" s="155"/>
      <c r="V72" s="48"/>
      <c r="W72" s="48"/>
      <c r="X72" s="48"/>
      <c r="Y72" s="48"/>
    </row>
    <row r="73" spans="1:31" s="23" customFormat="1" ht="15" customHeight="1">
      <c r="A73" s="111">
        <v>22</v>
      </c>
      <c r="B73" s="10" t="s">
        <v>82</v>
      </c>
      <c r="C73" s="38" t="s">
        <v>69</v>
      </c>
      <c r="D73" s="38" t="s">
        <v>45</v>
      </c>
      <c r="E73" s="151" t="s">
        <v>67</v>
      </c>
      <c r="F73" s="213">
        <v>25</v>
      </c>
      <c r="G73" s="123">
        <v>25</v>
      </c>
      <c r="H73" s="124">
        <f t="shared" si="11"/>
        <v>50</v>
      </c>
      <c r="I73" s="216">
        <v>2</v>
      </c>
      <c r="J73" s="231"/>
      <c r="K73" s="38"/>
      <c r="L73" s="153"/>
      <c r="M73" s="152"/>
      <c r="N73" s="38"/>
      <c r="O73" s="153"/>
      <c r="P73" s="152"/>
      <c r="Q73" s="38">
        <v>25</v>
      </c>
      <c r="R73" s="153">
        <v>2</v>
      </c>
      <c r="S73" s="150"/>
      <c r="T73" s="38"/>
      <c r="U73" s="155"/>
      <c r="V73" s="48"/>
      <c r="W73" s="48"/>
      <c r="X73" s="48"/>
      <c r="Y73" s="48"/>
    </row>
    <row r="74" spans="1:31" s="23" customFormat="1" ht="15" customHeight="1">
      <c r="A74" s="111">
        <v>23</v>
      </c>
      <c r="B74" s="10" t="s">
        <v>83</v>
      </c>
      <c r="C74" s="38" t="s">
        <v>69</v>
      </c>
      <c r="D74" s="38" t="s">
        <v>45</v>
      </c>
      <c r="E74" s="151" t="s">
        <v>68</v>
      </c>
      <c r="F74" s="213">
        <v>30</v>
      </c>
      <c r="G74" s="123">
        <v>30</v>
      </c>
      <c r="H74" s="124">
        <f t="shared" si="11"/>
        <v>100</v>
      </c>
      <c r="I74" s="216">
        <v>4</v>
      </c>
      <c r="J74" s="231"/>
      <c r="K74" s="38"/>
      <c r="L74" s="153"/>
      <c r="M74" s="152"/>
      <c r="N74" s="38"/>
      <c r="O74" s="153"/>
      <c r="P74" s="152"/>
      <c r="Q74" s="38"/>
      <c r="R74" s="153"/>
      <c r="S74" s="150"/>
      <c r="T74" s="38">
        <v>30</v>
      </c>
      <c r="U74" s="155">
        <v>4</v>
      </c>
      <c r="V74" s="48"/>
      <c r="W74" s="48"/>
      <c r="X74" s="48"/>
      <c r="Y74" s="48"/>
    </row>
    <row r="75" spans="1:31" s="23" customFormat="1" ht="15" customHeight="1">
      <c r="A75" s="111">
        <v>24</v>
      </c>
      <c r="B75" s="10" t="s">
        <v>84</v>
      </c>
      <c r="C75" s="38" t="s">
        <v>69</v>
      </c>
      <c r="D75" s="38" t="s">
        <v>45</v>
      </c>
      <c r="E75" s="151" t="s">
        <v>68</v>
      </c>
      <c r="F75" s="213">
        <v>20</v>
      </c>
      <c r="G75" s="123">
        <v>20</v>
      </c>
      <c r="H75" s="124">
        <f t="shared" si="11"/>
        <v>75</v>
      </c>
      <c r="I75" s="216">
        <v>3</v>
      </c>
      <c r="J75" s="231"/>
      <c r="K75" s="38"/>
      <c r="L75" s="153"/>
      <c r="M75" s="152"/>
      <c r="N75" s="38"/>
      <c r="O75" s="153"/>
      <c r="P75" s="152"/>
      <c r="Q75" s="38"/>
      <c r="R75" s="153"/>
      <c r="S75" s="150"/>
      <c r="T75" s="38">
        <v>20</v>
      </c>
      <c r="U75" s="155">
        <v>3</v>
      </c>
      <c r="V75" s="48"/>
      <c r="W75" s="48"/>
      <c r="X75" s="48"/>
      <c r="Y75" s="48"/>
    </row>
    <row r="76" spans="1:31" s="23" customFormat="1" ht="15" customHeight="1">
      <c r="A76" s="111">
        <v>25</v>
      </c>
      <c r="B76" s="10" t="s">
        <v>85</v>
      </c>
      <c r="C76" s="38" t="s">
        <v>69</v>
      </c>
      <c r="D76" s="38" t="s">
        <v>45</v>
      </c>
      <c r="E76" s="151" t="s">
        <v>67</v>
      </c>
      <c r="F76" s="213">
        <v>30</v>
      </c>
      <c r="G76" s="123">
        <v>30</v>
      </c>
      <c r="H76" s="124">
        <f t="shared" si="11"/>
        <v>50</v>
      </c>
      <c r="I76" s="216">
        <v>2</v>
      </c>
      <c r="J76" s="231"/>
      <c r="K76" s="38"/>
      <c r="L76" s="153"/>
      <c r="M76" s="152"/>
      <c r="N76" s="38"/>
      <c r="O76" s="153"/>
      <c r="P76" s="152"/>
      <c r="Q76" s="38">
        <v>30</v>
      </c>
      <c r="R76" s="153">
        <v>2</v>
      </c>
      <c r="S76" s="150"/>
      <c r="T76" s="38"/>
      <c r="U76" s="155"/>
      <c r="V76" s="270"/>
      <c r="W76" s="48"/>
      <c r="X76" s="48"/>
      <c r="Y76" s="48"/>
      <c r="Z76" s="48"/>
      <c r="AA76" s="48"/>
    </row>
    <row r="77" spans="1:31" s="23" customFormat="1" ht="15" customHeight="1">
      <c r="A77" s="111">
        <v>26</v>
      </c>
      <c r="B77" s="10" t="s">
        <v>74</v>
      </c>
      <c r="C77" s="38" t="s">
        <v>69</v>
      </c>
      <c r="D77" s="38" t="s">
        <v>45</v>
      </c>
      <c r="E77" s="151" t="s">
        <v>67</v>
      </c>
      <c r="F77" s="213">
        <v>30</v>
      </c>
      <c r="G77" s="123">
        <v>30</v>
      </c>
      <c r="H77" s="124">
        <f>25*I77</f>
        <v>75</v>
      </c>
      <c r="I77" s="216">
        <v>3</v>
      </c>
      <c r="J77" s="231"/>
      <c r="K77" s="38"/>
      <c r="L77" s="153"/>
      <c r="M77" s="152"/>
      <c r="N77" s="38"/>
      <c r="O77" s="153"/>
      <c r="P77" s="152"/>
      <c r="Q77" s="38">
        <v>30</v>
      </c>
      <c r="R77" s="153">
        <v>3</v>
      </c>
      <c r="S77" s="150"/>
      <c r="T77" s="38"/>
      <c r="U77" s="155"/>
      <c r="V77" s="270"/>
      <c r="W77" s="48"/>
      <c r="X77" s="48"/>
      <c r="Y77" s="48"/>
      <c r="Z77" s="48"/>
      <c r="AA77" s="48"/>
    </row>
    <row r="78" spans="1:31" s="23" customFormat="1" ht="15" customHeight="1">
      <c r="A78" s="111">
        <v>27</v>
      </c>
      <c r="B78" s="10" t="s">
        <v>73</v>
      </c>
      <c r="C78" s="38" t="s">
        <v>69</v>
      </c>
      <c r="D78" s="38" t="s">
        <v>45</v>
      </c>
      <c r="E78" s="151" t="s">
        <v>67</v>
      </c>
      <c r="F78" s="213">
        <v>30</v>
      </c>
      <c r="G78" s="123">
        <v>30</v>
      </c>
      <c r="H78" s="124">
        <f t="shared" ref="H78:H83" si="12">25*I78</f>
        <v>75</v>
      </c>
      <c r="I78" s="216">
        <v>3</v>
      </c>
      <c r="J78" s="231"/>
      <c r="K78" s="38"/>
      <c r="L78" s="153"/>
      <c r="M78" s="152"/>
      <c r="N78" s="38"/>
      <c r="O78" s="153"/>
      <c r="P78" s="152"/>
      <c r="Q78" s="38"/>
      <c r="R78" s="153"/>
      <c r="S78" s="150"/>
      <c r="T78" s="38">
        <v>30</v>
      </c>
      <c r="U78" s="155">
        <v>3</v>
      </c>
      <c r="V78" s="270"/>
      <c r="W78" s="48"/>
      <c r="X78" s="48"/>
      <c r="Y78" s="48"/>
      <c r="Z78" s="48"/>
      <c r="AA78" s="48"/>
      <c r="AB78" s="26"/>
      <c r="AC78" s="26"/>
      <c r="AD78" s="26"/>
      <c r="AE78" s="26"/>
    </row>
    <row r="79" spans="1:31" s="23" customFormat="1" ht="15" customHeight="1">
      <c r="A79" s="111">
        <v>28</v>
      </c>
      <c r="B79" s="10" t="s">
        <v>86</v>
      </c>
      <c r="C79" s="38" t="s">
        <v>69</v>
      </c>
      <c r="D79" s="38" t="s">
        <v>45</v>
      </c>
      <c r="E79" s="151" t="s">
        <v>68</v>
      </c>
      <c r="F79" s="213">
        <v>15</v>
      </c>
      <c r="G79" s="123">
        <v>15</v>
      </c>
      <c r="H79" s="124">
        <f t="shared" si="12"/>
        <v>50</v>
      </c>
      <c r="I79" s="216">
        <v>2</v>
      </c>
      <c r="J79" s="231"/>
      <c r="K79" s="38"/>
      <c r="L79" s="153"/>
      <c r="M79" s="152"/>
      <c r="N79" s="38"/>
      <c r="O79" s="153"/>
      <c r="P79" s="152"/>
      <c r="Q79" s="38"/>
      <c r="R79" s="153"/>
      <c r="S79" s="150"/>
      <c r="T79" s="38">
        <v>15</v>
      </c>
      <c r="U79" s="155">
        <v>2</v>
      </c>
      <c r="V79" s="270"/>
      <c r="W79" s="48"/>
      <c r="X79" s="48"/>
      <c r="Y79" s="48"/>
      <c r="Z79" s="48"/>
      <c r="AA79" s="48"/>
    </row>
    <row r="80" spans="1:31" s="23" customFormat="1" ht="15" customHeight="1">
      <c r="A80" s="111">
        <v>29</v>
      </c>
      <c r="B80" s="10" t="s">
        <v>87</v>
      </c>
      <c r="C80" s="38" t="s">
        <v>69</v>
      </c>
      <c r="D80" s="38" t="s">
        <v>45</v>
      </c>
      <c r="E80" s="151" t="s">
        <v>46</v>
      </c>
      <c r="F80" s="213">
        <v>20</v>
      </c>
      <c r="G80" s="123">
        <v>0</v>
      </c>
      <c r="H80" s="124">
        <f t="shared" si="12"/>
        <v>50</v>
      </c>
      <c r="I80" s="216">
        <v>2</v>
      </c>
      <c r="J80" s="231"/>
      <c r="K80" s="38"/>
      <c r="L80" s="153"/>
      <c r="M80" s="152"/>
      <c r="N80" s="38"/>
      <c r="O80" s="153"/>
      <c r="P80" s="152">
        <v>20</v>
      </c>
      <c r="Q80" s="38"/>
      <c r="R80" s="153">
        <v>2</v>
      </c>
      <c r="S80" s="150"/>
      <c r="T80" s="38"/>
      <c r="U80" s="155"/>
      <c r="V80" s="270"/>
      <c r="W80" s="48"/>
      <c r="X80" s="48"/>
      <c r="Y80" s="48"/>
      <c r="Z80" s="48"/>
      <c r="AA80" s="48"/>
    </row>
    <row r="81" spans="1:92" s="23" customFormat="1" ht="15" customHeight="1">
      <c r="A81" s="111">
        <v>30</v>
      </c>
      <c r="B81" s="10" t="s">
        <v>88</v>
      </c>
      <c r="C81" s="38" t="s">
        <v>69</v>
      </c>
      <c r="D81" s="38" t="s">
        <v>45</v>
      </c>
      <c r="E81" s="151" t="s">
        <v>68</v>
      </c>
      <c r="F81" s="213">
        <v>30</v>
      </c>
      <c r="G81" s="123">
        <v>30</v>
      </c>
      <c r="H81" s="124">
        <f t="shared" si="12"/>
        <v>75</v>
      </c>
      <c r="I81" s="216">
        <v>3</v>
      </c>
      <c r="J81" s="231"/>
      <c r="K81" s="38"/>
      <c r="L81" s="153"/>
      <c r="M81" s="152"/>
      <c r="N81" s="38"/>
      <c r="O81" s="153"/>
      <c r="P81" s="152"/>
      <c r="Q81" s="38">
        <v>30</v>
      </c>
      <c r="R81" s="153">
        <v>3</v>
      </c>
      <c r="S81" s="150"/>
      <c r="T81" s="38"/>
      <c r="U81" s="155"/>
      <c r="V81" s="270"/>
      <c r="W81" s="48"/>
      <c r="X81" s="48"/>
      <c r="Y81" s="48"/>
      <c r="Z81" s="48"/>
      <c r="AA81" s="48"/>
    </row>
    <row r="82" spans="1:92" s="23" customFormat="1" ht="15" customHeight="1">
      <c r="A82" s="111">
        <v>31</v>
      </c>
      <c r="B82" s="10" t="s">
        <v>89</v>
      </c>
      <c r="C82" s="38" t="s">
        <v>69</v>
      </c>
      <c r="D82" s="38" t="s">
        <v>45</v>
      </c>
      <c r="E82" s="151" t="s">
        <v>68</v>
      </c>
      <c r="F82" s="213">
        <v>30</v>
      </c>
      <c r="G82" s="123">
        <v>30</v>
      </c>
      <c r="H82" s="124">
        <f t="shared" si="12"/>
        <v>100</v>
      </c>
      <c r="I82" s="216">
        <v>4</v>
      </c>
      <c r="J82" s="231"/>
      <c r="K82" s="38"/>
      <c r="L82" s="153"/>
      <c r="M82" s="152"/>
      <c r="N82" s="38"/>
      <c r="O82" s="153"/>
      <c r="P82" s="152"/>
      <c r="Q82" s="38"/>
      <c r="R82" s="153"/>
      <c r="S82" s="150"/>
      <c r="T82" s="38">
        <v>30</v>
      </c>
      <c r="U82" s="155">
        <v>4</v>
      </c>
      <c r="V82" s="270"/>
      <c r="W82" s="48"/>
      <c r="X82" s="48"/>
      <c r="Y82" s="48"/>
      <c r="Z82" s="48"/>
      <c r="AA82" s="48"/>
    </row>
    <row r="83" spans="1:92" s="23" customFormat="1" ht="15" customHeight="1" thickBot="1">
      <c r="A83" s="112">
        <v>32</v>
      </c>
      <c r="B83" s="30" t="s">
        <v>90</v>
      </c>
      <c r="C83" s="39" t="s">
        <v>69</v>
      </c>
      <c r="D83" s="39" t="s">
        <v>45</v>
      </c>
      <c r="E83" s="137" t="s">
        <v>46</v>
      </c>
      <c r="F83" s="205">
        <v>30</v>
      </c>
      <c r="G83" s="119">
        <v>0</v>
      </c>
      <c r="H83" s="120">
        <f t="shared" si="12"/>
        <v>50</v>
      </c>
      <c r="I83" s="206">
        <v>2</v>
      </c>
      <c r="J83" s="93"/>
      <c r="K83" s="39"/>
      <c r="L83" s="88"/>
      <c r="M83" s="87"/>
      <c r="N83" s="39"/>
      <c r="O83" s="88"/>
      <c r="P83" s="87">
        <v>30</v>
      </c>
      <c r="Q83" s="39"/>
      <c r="R83" s="88">
        <v>2</v>
      </c>
      <c r="S83" s="193"/>
      <c r="T83" s="39"/>
      <c r="U83" s="89"/>
      <c r="V83" s="270"/>
      <c r="W83" s="48"/>
      <c r="X83" s="48"/>
      <c r="Y83" s="48"/>
      <c r="Z83" s="48"/>
      <c r="AA83" s="48"/>
    </row>
    <row r="84" spans="1:92" s="16" customFormat="1" ht="15.9" customHeight="1" thickTop="1" thickBot="1">
      <c r="A84" s="339" t="s">
        <v>120</v>
      </c>
      <c r="B84" s="340"/>
      <c r="C84" s="109"/>
      <c r="D84" s="109"/>
      <c r="E84" s="100"/>
      <c r="F84" s="69">
        <f t="shared" ref="F84:U84" si="13">SUM(F85:F102)</f>
        <v>415</v>
      </c>
      <c r="G84" s="109">
        <f t="shared" si="13"/>
        <v>375</v>
      </c>
      <c r="H84" s="109">
        <f t="shared" si="13"/>
        <v>875</v>
      </c>
      <c r="I84" s="170">
        <f t="shared" si="13"/>
        <v>35</v>
      </c>
      <c r="J84" s="69">
        <f t="shared" si="13"/>
        <v>0</v>
      </c>
      <c r="K84" s="109">
        <f t="shared" si="13"/>
        <v>0</v>
      </c>
      <c r="L84" s="169">
        <f t="shared" si="13"/>
        <v>0</v>
      </c>
      <c r="M84" s="168">
        <f t="shared" si="13"/>
        <v>0</v>
      </c>
      <c r="N84" s="109">
        <f t="shared" si="13"/>
        <v>0</v>
      </c>
      <c r="O84" s="169">
        <f t="shared" si="13"/>
        <v>0</v>
      </c>
      <c r="P84" s="168">
        <f t="shared" si="13"/>
        <v>25</v>
      </c>
      <c r="Q84" s="109">
        <f t="shared" si="13"/>
        <v>150</v>
      </c>
      <c r="R84" s="169">
        <f t="shared" si="13"/>
        <v>15</v>
      </c>
      <c r="S84" s="198">
        <f t="shared" si="13"/>
        <v>15</v>
      </c>
      <c r="T84" s="109">
        <f t="shared" si="13"/>
        <v>225</v>
      </c>
      <c r="U84" s="170">
        <f t="shared" si="13"/>
        <v>20</v>
      </c>
      <c r="V84" s="270"/>
      <c r="W84" s="48"/>
      <c r="X84" s="48"/>
      <c r="Y84" s="48"/>
      <c r="Z84" s="48"/>
      <c r="AA84" s="4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</row>
    <row r="85" spans="1:92" s="20" customFormat="1" ht="15" customHeight="1" thickTop="1">
      <c r="A85" s="110">
        <v>20</v>
      </c>
      <c r="B85" s="101" t="s">
        <v>112</v>
      </c>
      <c r="C85" s="68" t="s">
        <v>69</v>
      </c>
      <c r="D85" s="68" t="s">
        <v>45</v>
      </c>
      <c r="E85" s="189" t="s">
        <v>52</v>
      </c>
      <c r="F85" s="207">
        <v>40</v>
      </c>
      <c r="G85" s="90">
        <v>30</v>
      </c>
      <c r="H85" s="90">
        <v>75</v>
      </c>
      <c r="I85" s="218">
        <v>3</v>
      </c>
      <c r="J85" s="81"/>
      <c r="K85" s="68"/>
      <c r="L85" s="175"/>
      <c r="M85" s="174"/>
      <c r="N85" s="68"/>
      <c r="O85" s="175"/>
      <c r="P85" s="174">
        <v>10</v>
      </c>
      <c r="Q85" s="68">
        <v>30</v>
      </c>
      <c r="R85" s="175">
        <v>3</v>
      </c>
      <c r="S85" s="178"/>
      <c r="T85" s="68"/>
      <c r="U85" s="179"/>
      <c r="V85" s="49"/>
      <c r="W85" s="49"/>
      <c r="X85" s="49"/>
      <c r="Y85" s="49"/>
      <c r="Z85" s="19"/>
      <c r="AA85" s="19"/>
    </row>
    <row r="86" spans="1:92" s="20" customFormat="1" ht="15" customHeight="1">
      <c r="A86" s="111">
        <v>21</v>
      </c>
      <c r="B86" s="17" t="s">
        <v>98</v>
      </c>
      <c r="C86" s="21" t="s">
        <v>69</v>
      </c>
      <c r="D86" s="21" t="s">
        <v>45</v>
      </c>
      <c r="E86" s="190" t="s">
        <v>67</v>
      </c>
      <c r="F86" s="209">
        <v>15</v>
      </c>
      <c r="G86" s="121">
        <v>15</v>
      </c>
      <c r="H86" s="121">
        <v>25</v>
      </c>
      <c r="I86" s="210">
        <v>1</v>
      </c>
      <c r="J86" s="77"/>
      <c r="K86" s="21"/>
      <c r="L86" s="176"/>
      <c r="M86" s="42"/>
      <c r="N86" s="21"/>
      <c r="O86" s="176"/>
      <c r="P86" s="42"/>
      <c r="Q86" s="21">
        <v>15</v>
      </c>
      <c r="R86" s="176">
        <v>1</v>
      </c>
      <c r="S86" s="180"/>
      <c r="T86" s="21"/>
      <c r="U86" s="76"/>
      <c r="V86" s="49"/>
      <c r="W86" s="49"/>
      <c r="X86" s="49"/>
      <c r="Y86" s="49"/>
      <c r="Z86" s="19"/>
      <c r="AA86" s="19"/>
    </row>
    <row r="87" spans="1:92" s="20" customFormat="1" ht="15" customHeight="1">
      <c r="A87" s="111">
        <v>22</v>
      </c>
      <c r="B87" s="17" t="s">
        <v>107</v>
      </c>
      <c r="C87" s="21" t="s">
        <v>69</v>
      </c>
      <c r="D87" s="21" t="s">
        <v>45</v>
      </c>
      <c r="E87" s="190" t="s">
        <v>67</v>
      </c>
      <c r="F87" s="209">
        <v>30</v>
      </c>
      <c r="G87" s="121">
        <v>30</v>
      </c>
      <c r="H87" s="121">
        <v>75</v>
      </c>
      <c r="I87" s="210">
        <v>3</v>
      </c>
      <c r="J87" s="77"/>
      <c r="K87" s="21"/>
      <c r="L87" s="176"/>
      <c r="M87" s="42"/>
      <c r="N87" s="21"/>
      <c r="O87" s="176"/>
      <c r="P87" s="42"/>
      <c r="Q87" s="21">
        <v>30</v>
      </c>
      <c r="R87" s="176">
        <v>3</v>
      </c>
      <c r="S87" s="180"/>
      <c r="T87" s="21"/>
      <c r="U87" s="76"/>
      <c r="V87" s="49"/>
      <c r="W87" s="49"/>
      <c r="X87" s="49"/>
      <c r="Y87" s="49"/>
      <c r="Z87" s="19"/>
      <c r="AA87" s="19"/>
    </row>
    <row r="88" spans="1:92" s="20" customFormat="1" ht="15" customHeight="1">
      <c r="A88" s="111">
        <v>23</v>
      </c>
      <c r="B88" s="17" t="s">
        <v>108</v>
      </c>
      <c r="C88" s="21" t="s">
        <v>69</v>
      </c>
      <c r="D88" s="21" t="s">
        <v>45</v>
      </c>
      <c r="E88" s="190" t="s">
        <v>67</v>
      </c>
      <c r="F88" s="209">
        <v>20</v>
      </c>
      <c r="G88" s="121">
        <v>20</v>
      </c>
      <c r="H88" s="121">
        <v>50</v>
      </c>
      <c r="I88" s="210">
        <v>2</v>
      </c>
      <c r="J88" s="77"/>
      <c r="K88" s="21"/>
      <c r="L88" s="176"/>
      <c r="M88" s="42"/>
      <c r="N88" s="21"/>
      <c r="O88" s="176"/>
      <c r="P88" s="42"/>
      <c r="Q88" s="21">
        <v>20</v>
      </c>
      <c r="R88" s="176">
        <v>2</v>
      </c>
      <c r="S88" s="180"/>
      <c r="T88" s="21"/>
      <c r="U88" s="76"/>
      <c r="V88" s="49"/>
      <c r="W88" s="49"/>
      <c r="X88" s="49"/>
      <c r="Y88" s="49"/>
      <c r="Z88" s="19"/>
      <c r="AA88" s="19"/>
    </row>
    <row r="89" spans="1:92" s="20" customFormat="1" ht="15" customHeight="1">
      <c r="A89" s="111">
        <v>24</v>
      </c>
      <c r="B89" s="17" t="s">
        <v>104</v>
      </c>
      <c r="C89" s="21" t="s">
        <v>69</v>
      </c>
      <c r="D89" s="21" t="s">
        <v>45</v>
      </c>
      <c r="E89" s="190" t="s">
        <v>52</v>
      </c>
      <c r="F89" s="209">
        <v>30</v>
      </c>
      <c r="G89" s="121">
        <v>15</v>
      </c>
      <c r="H89" s="121">
        <v>50</v>
      </c>
      <c r="I89" s="210">
        <v>2</v>
      </c>
      <c r="J89" s="77"/>
      <c r="K89" s="21"/>
      <c r="L89" s="176"/>
      <c r="M89" s="42"/>
      <c r="N89" s="21"/>
      <c r="O89" s="176"/>
      <c r="P89" s="42">
        <v>15</v>
      </c>
      <c r="Q89" s="21">
        <v>15</v>
      </c>
      <c r="R89" s="176">
        <v>2</v>
      </c>
      <c r="S89" s="180"/>
      <c r="T89" s="21"/>
      <c r="U89" s="76"/>
      <c r="V89" s="49"/>
      <c r="W89" s="49"/>
      <c r="X89" s="49"/>
      <c r="Y89" s="49"/>
      <c r="Z89" s="19"/>
      <c r="AA89" s="19"/>
    </row>
    <row r="90" spans="1:92" s="20" customFormat="1" ht="15" customHeight="1">
      <c r="A90" s="111">
        <v>25</v>
      </c>
      <c r="B90" s="17" t="s">
        <v>101</v>
      </c>
      <c r="C90" s="21" t="s">
        <v>69</v>
      </c>
      <c r="D90" s="21" t="s">
        <v>45</v>
      </c>
      <c r="E90" s="190" t="s">
        <v>68</v>
      </c>
      <c r="F90" s="209">
        <v>20</v>
      </c>
      <c r="G90" s="121">
        <v>20</v>
      </c>
      <c r="H90" s="121">
        <v>50</v>
      </c>
      <c r="I90" s="210">
        <v>2</v>
      </c>
      <c r="J90" s="77"/>
      <c r="K90" s="21"/>
      <c r="L90" s="176"/>
      <c r="M90" s="42"/>
      <c r="N90" s="21"/>
      <c r="O90" s="176"/>
      <c r="P90" s="42"/>
      <c r="Q90" s="21">
        <v>20</v>
      </c>
      <c r="R90" s="176">
        <v>2</v>
      </c>
      <c r="S90" s="180"/>
      <c r="T90" s="21"/>
      <c r="U90" s="76"/>
      <c r="V90" s="49"/>
      <c r="W90" s="49"/>
      <c r="X90" s="49"/>
      <c r="Y90" s="49"/>
      <c r="Z90" s="19"/>
      <c r="AA90" s="19"/>
    </row>
    <row r="91" spans="1:92" s="20" customFormat="1" ht="15" customHeight="1">
      <c r="A91" s="111">
        <v>26</v>
      </c>
      <c r="B91" s="17" t="s">
        <v>111</v>
      </c>
      <c r="C91" s="21" t="s">
        <v>69</v>
      </c>
      <c r="D91" s="21" t="s">
        <v>45</v>
      </c>
      <c r="E91" s="190" t="s">
        <v>67</v>
      </c>
      <c r="F91" s="209">
        <v>20</v>
      </c>
      <c r="G91" s="121">
        <v>20</v>
      </c>
      <c r="H91" s="121">
        <v>50</v>
      </c>
      <c r="I91" s="210">
        <v>2</v>
      </c>
      <c r="J91" s="77"/>
      <c r="K91" s="21"/>
      <c r="L91" s="176"/>
      <c r="M91" s="42"/>
      <c r="N91" s="21"/>
      <c r="O91" s="176"/>
      <c r="P91" s="42"/>
      <c r="Q91" s="21">
        <v>20</v>
      </c>
      <c r="R91" s="176">
        <v>2</v>
      </c>
      <c r="S91" s="180"/>
      <c r="T91" s="21"/>
      <c r="U91" s="76"/>
      <c r="V91" s="49"/>
      <c r="W91" s="49"/>
      <c r="X91" s="49"/>
      <c r="Y91" s="49"/>
      <c r="Z91" s="19"/>
      <c r="AA91" s="19"/>
    </row>
    <row r="92" spans="1:92" s="20" customFormat="1" ht="15" customHeight="1">
      <c r="A92" s="111">
        <v>27</v>
      </c>
      <c r="B92" s="17" t="s">
        <v>113</v>
      </c>
      <c r="C92" s="21" t="s">
        <v>69</v>
      </c>
      <c r="D92" s="21" t="s">
        <v>45</v>
      </c>
      <c r="E92" s="190" t="s">
        <v>68</v>
      </c>
      <c r="F92" s="209">
        <v>30</v>
      </c>
      <c r="G92" s="121">
        <v>30</v>
      </c>
      <c r="H92" s="121">
        <v>75</v>
      </c>
      <c r="I92" s="210">
        <v>3</v>
      </c>
      <c r="J92" s="77"/>
      <c r="K92" s="21"/>
      <c r="L92" s="176"/>
      <c r="M92" s="42"/>
      <c r="N92" s="21"/>
      <c r="O92" s="176"/>
      <c r="P92" s="42"/>
      <c r="Q92" s="21"/>
      <c r="R92" s="176"/>
      <c r="S92" s="180"/>
      <c r="T92" s="21">
        <v>30</v>
      </c>
      <c r="U92" s="76">
        <v>3</v>
      </c>
      <c r="V92" s="49"/>
      <c r="W92" s="49"/>
      <c r="X92" s="49"/>
      <c r="Y92" s="49"/>
      <c r="Z92" s="19"/>
      <c r="AA92" s="19"/>
    </row>
    <row r="93" spans="1:92" s="20" customFormat="1" ht="15" customHeight="1">
      <c r="A93" s="111">
        <v>28</v>
      </c>
      <c r="B93" s="17" t="s">
        <v>114</v>
      </c>
      <c r="C93" s="21" t="s">
        <v>69</v>
      </c>
      <c r="D93" s="21" t="s">
        <v>45</v>
      </c>
      <c r="E93" s="190" t="s">
        <v>68</v>
      </c>
      <c r="F93" s="209">
        <v>20</v>
      </c>
      <c r="G93" s="121">
        <v>20</v>
      </c>
      <c r="H93" s="121">
        <v>25</v>
      </c>
      <c r="I93" s="210">
        <v>1</v>
      </c>
      <c r="J93" s="77"/>
      <c r="K93" s="21"/>
      <c r="L93" s="176"/>
      <c r="M93" s="42"/>
      <c r="N93" s="21"/>
      <c r="O93" s="176"/>
      <c r="P93" s="42"/>
      <c r="Q93" s="21"/>
      <c r="R93" s="176"/>
      <c r="S93" s="180"/>
      <c r="T93" s="21">
        <v>20</v>
      </c>
      <c r="U93" s="76">
        <v>1</v>
      </c>
      <c r="V93" s="49"/>
      <c r="W93" s="49"/>
      <c r="X93" s="49"/>
      <c r="Y93" s="49"/>
      <c r="Z93" s="19"/>
      <c r="AA93" s="19"/>
    </row>
    <row r="94" spans="1:92" s="20" customFormat="1" ht="15" customHeight="1">
      <c r="A94" s="111">
        <v>29</v>
      </c>
      <c r="B94" s="17" t="s">
        <v>102</v>
      </c>
      <c r="C94" s="21" t="s">
        <v>69</v>
      </c>
      <c r="D94" s="21" t="s">
        <v>45</v>
      </c>
      <c r="E94" s="190" t="s">
        <v>67</v>
      </c>
      <c r="F94" s="209">
        <v>20</v>
      </c>
      <c r="G94" s="121">
        <v>20</v>
      </c>
      <c r="H94" s="121">
        <v>50</v>
      </c>
      <c r="I94" s="210">
        <v>2</v>
      </c>
      <c r="J94" s="77"/>
      <c r="K94" s="21"/>
      <c r="L94" s="176"/>
      <c r="M94" s="42"/>
      <c r="N94" s="21"/>
      <c r="O94" s="176"/>
      <c r="P94" s="42"/>
      <c r="Q94" s="21"/>
      <c r="R94" s="176"/>
      <c r="S94" s="180"/>
      <c r="T94" s="21">
        <v>20</v>
      </c>
      <c r="U94" s="76">
        <v>2</v>
      </c>
      <c r="V94" s="49"/>
      <c r="W94" s="49"/>
      <c r="X94" s="49"/>
      <c r="Y94" s="49"/>
      <c r="Z94" s="19"/>
      <c r="AA94" s="19"/>
    </row>
    <row r="95" spans="1:92" s="20" customFormat="1" ht="15" customHeight="1">
      <c r="A95" s="111">
        <v>30</v>
      </c>
      <c r="B95" s="22" t="s">
        <v>103</v>
      </c>
      <c r="C95" s="21" t="s">
        <v>69</v>
      </c>
      <c r="D95" s="21" t="s">
        <v>45</v>
      </c>
      <c r="E95" s="190" t="s">
        <v>68</v>
      </c>
      <c r="F95" s="209">
        <v>20</v>
      </c>
      <c r="G95" s="121">
        <v>20</v>
      </c>
      <c r="H95" s="121">
        <v>25</v>
      </c>
      <c r="I95" s="210">
        <v>1</v>
      </c>
      <c r="J95" s="77"/>
      <c r="K95" s="21"/>
      <c r="L95" s="176"/>
      <c r="M95" s="42"/>
      <c r="N95" s="21"/>
      <c r="O95" s="176"/>
      <c r="P95" s="42"/>
      <c r="Q95" s="21"/>
      <c r="R95" s="176"/>
      <c r="S95" s="180"/>
      <c r="T95" s="21">
        <v>20</v>
      </c>
      <c r="U95" s="76">
        <v>1</v>
      </c>
      <c r="V95" s="49"/>
      <c r="W95" s="49"/>
      <c r="X95" s="49"/>
      <c r="Y95" s="49"/>
      <c r="Z95" s="19"/>
      <c r="AA95" s="19"/>
    </row>
    <row r="96" spans="1:92" s="20" customFormat="1" ht="15" customHeight="1">
      <c r="A96" s="111">
        <v>31</v>
      </c>
      <c r="B96" s="17" t="s">
        <v>105</v>
      </c>
      <c r="C96" s="21" t="s">
        <v>69</v>
      </c>
      <c r="D96" s="21" t="s">
        <v>45</v>
      </c>
      <c r="E96" s="190" t="s">
        <v>68</v>
      </c>
      <c r="F96" s="209">
        <v>20</v>
      </c>
      <c r="G96" s="121">
        <v>20</v>
      </c>
      <c r="H96" s="121">
        <v>50</v>
      </c>
      <c r="I96" s="210">
        <v>2</v>
      </c>
      <c r="J96" s="77"/>
      <c r="K96" s="21"/>
      <c r="L96" s="176"/>
      <c r="M96" s="42"/>
      <c r="N96" s="21"/>
      <c r="O96" s="176"/>
      <c r="P96" s="42"/>
      <c r="Q96" s="21"/>
      <c r="R96" s="176"/>
      <c r="S96" s="180"/>
      <c r="T96" s="21">
        <v>20</v>
      </c>
      <c r="U96" s="76">
        <v>2</v>
      </c>
      <c r="V96" s="49"/>
      <c r="W96" s="49"/>
      <c r="X96" s="49"/>
      <c r="Y96" s="49"/>
      <c r="Z96" s="19"/>
      <c r="AA96" s="19"/>
    </row>
    <row r="97" spans="1:27" s="20" customFormat="1" ht="15" customHeight="1">
      <c r="A97" s="112">
        <v>32</v>
      </c>
      <c r="B97" s="17" t="s">
        <v>106</v>
      </c>
      <c r="C97" s="21" t="s">
        <v>69</v>
      </c>
      <c r="D97" s="21" t="s">
        <v>45</v>
      </c>
      <c r="E97" s="190" t="s">
        <v>67</v>
      </c>
      <c r="F97" s="209">
        <v>15</v>
      </c>
      <c r="G97" s="121">
        <v>15</v>
      </c>
      <c r="H97" s="121">
        <v>25</v>
      </c>
      <c r="I97" s="210">
        <v>1</v>
      </c>
      <c r="J97" s="77"/>
      <c r="K97" s="21"/>
      <c r="L97" s="176"/>
      <c r="M97" s="42"/>
      <c r="N97" s="21"/>
      <c r="O97" s="176"/>
      <c r="P97" s="42"/>
      <c r="Q97" s="21"/>
      <c r="R97" s="176"/>
      <c r="S97" s="180"/>
      <c r="T97" s="21">
        <v>15</v>
      </c>
      <c r="U97" s="76">
        <v>1</v>
      </c>
      <c r="V97" s="49"/>
      <c r="W97" s="49"/>
      <c r="X97" s="49"/>
      <c r="Y97" s="49"/>
      <c r="Z97" s="19"/>
      <c r="AA97" s="19"/>
    </row>
    <row r="98" spans="1:27" s="20" customFormat="1" ht="15" customHeight="1">
      <c r="A98" s="113">
        <v>33</v>
      </c>
      <c r="B98" s="17" t="s">
        <v>110</v>
      </c>
      <c r="C98" s="21" t="s">
        <v>69</v>
      </c>
      <c r="D98" s="21" t="s">
        <v>45</v>
      </c>
      <c r="E98" s="190" t="s">
        <v>67</v>
      </c>
      <c r="F98" s="209">
        <v>15</v>
      </c>
      <c r="G98" s="121">
        <v>15</v>
      </c>
      <c r="H98" s="121">
        <v>25</v>
      </c>
      <c r="I98" s="210">
        <v>1</v>
      </c>
      <c r="J98" s="77"/>
      <c r="K98" s="21"/>
      <c r="L98" s="176"/>
      <c r="M98" s="42"/>
      <c r="N98" s="21"/>
      <c r="O98" s="176"/>
      <c r="P98" s="42"/>
      <c r="Q98" s="21"/>
      <c r="R98" s="176"/>
      <c r="S98" s="180"/>
      <c r="T98" s="21">
        <v>15</v>
      </c>
      <c r="U98" s="76">
        <v>1</v>
      </c>
      <c r="V98" s="49"/>
      <c r="W98" s="49"/>
      <c r="X98" s="49"/>
      <c r="Y98" s="49"/>
      <c r="Z98" s="19"/>
      <c r="AA98" s="19"/>
    </row>
    <row r="99" spans="1:27" s="20" customFormat="1" ht="15" customHeight="1">
      <c r="A99" s="113">
        <v>34</v>
      </c>
      <c r="B99" s="17" t="s">
        <v>99</v>
      </c>
      <c r="C99" s="21" t="s">
        <v>69</v>
      </c>
      <c r="D99" s="21" t="s">
        <v>45</v>
      </c>
      <c r="E99" s="190" t="s">
        <v>67</v>
      </c>
      <c r="F99" s="209">
        <v>20</v>
      </c>
      <c r="G99" s="121">
        <v>20</v>
      </c>
      <c r="H99" s="121">
        <v>25</v>
      </c>
      <c r="I99" s="210">
        <v>1</v>
      </c>
      <c r="J99" s="77"/>
      <c r="K99" s="21"/>
      <c r="L99" s="176"/>
      <c r="M99" s="42"/>
      <c r="N99" s="21"/>
      <c r="O99" s="176"/>
      <c r="P99" s="42"/>
      <c r="Q99" s="21"/>
      <c r="R99" s="176"/>
      <c r="S99" s="180"/>
      <c r="T99" s="21">
        <v>20</v>
      </c>
      <c r="U99" s="76">
        <v>1</v>
      </c>
      <c r="V99" s="49"/>
      <c r="W99" s="49"/>
      <c r="X99" s="49"/>
      <c r="Y99" s="49"/>
      <c r="Z99" s="19"/>
      <c r="AA99" s="19"/>
    </row>
    <row r="100" spans="1:27" s="20" customFormat="1" ht="15" customHeight="1">
      <c r="A100" s="113">
        <v>35</v>
      </c>
      <c r="B100" s="22" t="s">
        <v>109</v>
      </c>
      <c r="C100" s="21" t="s">
        <v>69</v>
      </c>
      <c r="D100" s="21" t="s">
        <v>45</v>
      </c>
      <c r="E100" s="190" t="s">
        <v>68</v>
      </c>
      <c r="F100" s="209">
        <v>20</v>
      </c>
      <c r="G100" s="121">
        <v>20</v>
      </c>
      <c r="H100" s="121">
        <v>25</v>
      </c>
      <c r="I100" s="210">
        <v>1</v>
      </c>
      <c r="J100" s="77"/>
      <c r="K100" s="21"/>
      <c r="L100" s="176"/>
      <c r="M100" s="42"/>
      <c r="N100" s="21"/>
      <c r="O100" s="176"/>
      <c r="P100" s="42"/>
      <c r="Q100" s="21"/>
      <c r="R100" s="176"/>
      <c r="S100" s="180"/>
      <c r="T100" s="21">
        <v>20</v>
      </c>
      <c r="U100" s="76">
        <v>1</v>
      </c>
      <c r="V100" s="49"/>
      <c r="W100" s="49"/>
      <c r="X100" s="49"/>
      <c r="Y100" s="49"/>
      <c r="Z100" s="19"/>
      <c r="AA100" s="19"/>
    </row>
    <row r="101" spans="1:27" s="20" customFormat="1" ht="15" customHeight="1">
      <c r="A101" s="113">
        <v>36</v>
      </c>
      <c r="B101" s="22" t="s">
        <v>121</v>
      </c>
      <c r="C101" s="21" t="s">
        <v>69</v>
      </c>
      <c r="D101" s="21" t="s">
        <v>45</v>
      </c>
      <c r="E101" s="190" t="s">
        <v>67</v>
      </c>
      <c r="F101" s="209">
        <v>30</v>
      </c>
      <c r="G101" s="121">
        <v>30</v>
      </c>
      <c r="H101" s="121">
        <v>100</v>
      </c>
      <c r="I101" s="210">
        <v>4</v>
      </c>
      <c r="J101" s="77"/>
      <c r="K101" s="21"/>
      <c r="L101" s="176"/>
      <c r="M101" s="42"/>
      <c r="N101" s="21"/>
      <c r="O101" s="176"/>
      <c r="P101" s="42"/>
      <c r="Q101" s="21"/>
      <c r="R101" s="176"/>
      <c r="S101" s="180"/>
      <c r="T101" s="21">
        <v>30</v>
      </c>
      <c r="U101" s="76">
        <v>4</v>
      </c>
      <c r="V101" s="49"/>
      <c r="W101" s="49"/>
      <c r="X101" s="49"/>
      <c r="Y101" s="49"/>
      <c r="Z101" s="19"/>
      <c r="AA101" s="19"/>
    </row>
    <row r="102" spans="1:27" s="20" customFormat="1" ht="15" customHeight="1" thickBot="1">
      <c r="A102" s="114">
        <v>37</v>
      </c>
      <c r="B102" s="66" t="s">
        <v>100</v>
      </c>
      <c r="C102" s="61" t="s">
        <v>69</v>
      </c>
      <c r="D102" s="61" t="s">
        <v>45</v>
      </c>
      <c r="E102" s="191" t="s">
        <v>52</v>
      </c>
      <c r="F102" s="219">
        <v>30</v>
      </c>
      <c r="G102" s="125">
        <v>15</v>
      </c>
      <c r="H102" s="125">
        <v>75</v>
      </c>
      <c r="I102" s="220">
        <v>3</v>
      </c>
      <c r="J102" s="80"/>
      <c r="K102" s="61"/>
      <c r="L102" s="86"/>
      <c r="M102" s="85"/>
      <c r="N102" s="61"/>
      <c r="O102" s="86"/>
      <c r="P102" s="85"/>
      <c r="Q102" s="61"/>
      <c r="R102" s="86"/>
      <c r="S102" s="181">
        <v>15</v>
      </c>
      <c r="T102" s="61">
        <v>15</v>
      </c>
      <c r="U102" s="177">
        <v>3</v>
      </c>
      <c r="V102" s="49"/>
      <c r="W102" s="49"/>
      <c r="X102" s="49"/>
      <c r="Y102" s="49"/>
      <c r="Z102" s="19"/>
      <c r="AA102" s="19"/>
    </row>
    <row r="103" spans="1:27" s="23" customFormat="1" ht="15.9" customHeight="1" thickTop="1" thickBot="1">
      <c r="A103" s="339" t="s">
        <v>155</v>
      </c>
      <c r="B103" s="340"/>
      <c r="C103" s="100"/>
      <c r="D103" s="109"/>
      <c r="E103" s="100"/>
      <c r="F103" s="69">
        <f t="shared" ref="F103:U103" si="14">SUM(F104:F118)</f>
        <v>362</v>
      </c>
      <c r="G103" s="109">
        <f t="shared" si="14"/>
        <v>288</v>
      </c>
      <c r="H103" s="109">
        <f t="shared" si="14"/>
        <v>852</v>
      </c>
      <c r="I103" s="170">
        <f t="shared" si="14"/>
        <v>35</v>
      </c>
      <c r="J103" s="69">
        <f t="shared" si="14"/>
        <v>0</v>
      </c>
      <c r="K103" s="109">
        <f t="shared" si="14"/>
        <v>0</v>
      </c>
      <c r="L103" s="169">
        <f t="shared" si="14"/>
        <v>0</v>
      </c>
      <c r="M103" s="168">
        <f t="shared" si="14"/>
        <v>0</v>
      </c>
      <c r="N103" s="109">
        <f t="shared" si="14"/>
        <v>0</v>
      </c>
      <c r="O103" s="169">
        <f t="shared" si="14"/>
        <v>0</v>
      </c>
      <c r="P103" s="168">
        <f t="shared" si="14"/>
        <v>74</v>
      </c>
      <c r="Q103" s="109">
        <f t="shared" si="14"/>
        <v>106</v>
      </c>
      <c r="R103" s="169">
        <f t="shared" si="14"/>
        <v>15</v>
      </c>
      <c r="S103" s="198">
        <f t="shared" si="14"/>
        <v>0</v>
      </c>
      <c r="T103" s="109">
        <f t="shared" si="14"/>
        <v>182</v>
      </c>
      <c r="U103" s="170">
        <f t="shared" si="14"/>
        <v>20</v>
      </c>
      <c r="V103" s="50"/>
      <c r="W103" s="50"/>
      <c r="X103" s="50"/>
      <c r="Y103" s="50"/>
      <c r="Z103" s="26"/>
      <c r="AA103" s="26"/>
    </row>
    <row r="104" spans="1:27" s="23" customFormat="1" ht="15.9" customHeight="1" thickTop="1">
      <c r="A104" s="110">
        <v>20</v>
      </c>
      <c r="B104" s="303" t="s">
        <v>163</v>
      </c>
      <c r="C104" s="37" t="s">
        <v>69</v>
      </c>
      <c r="D104" s="37" t="s">
        <v>45</v>
      </c>
      <c r="E104" s="136" t="s">
        <v>46</v>
      </c>
      <c r="F104" s="203">
        <v>30</v>
      </c>
      <c r="G104" s="117">
        <v>0</v>
      </c>
      <c r="H104" s="118">
        <v>50</v>
      </c>
      <c r="I104" s="204">
        <v>2</v>
      </c>
      <c r="J104" s="227"/>
      <c r="K104" s="37"/>
      <c r="L104" s="83"/>
      <c r="M104" s="82"/>
      <c r="N104" s="37"/>
      <c r="O104" s="83"/>
      <c r="P104" s="82">
        <v>30</v>
      </c>
      <c r="Q104" s="37"/>
      <c r="R104" s="83">
        <v>2</v>
      </c>
      <c r="S104" s="149"/>
      <c r="T104" s="37"/>
      <c r="U104" s="84"/>
      <c r="V104" s="50"/>
      <c r="W104" s="50"/>
      <c r="X104" s="50"/>
      <c r="Y104" s="50"/>
      <c r="Z104" s="26"/>
      <c r="AA104" s="26"/>
    </row>
    <row r="105" spans="1:27" s="23" customFormat="1" ht="15" customHeight="1">
      <c r="A105" s="111">
        <v>22</v>
      </c>
      <c r="B105" s="304" t="s">
        <v>143</v>
      </c>
      <c r="C105" s="38" t="s">
        <v>69</v>
      </c>
      <c r="D105" s="38" t="s">
        <v>45</v>
      </c>
      <c r="E105" s="151" t="s">
        <v>68</v>
      </c>
      <c r="F105" s="213">
        <v>30</v>
      </c>
      <c r="G105" s="123">
        <v>30</v>
      </c>
      <c r="H105" s="124">
        <v>75</v>
      </c>
      <c r="I105" s="204">
        <v>3</v>
      </c>
      <c r="J105" s="231"/>
      <c r="K105" s="38"/>
      <c r="L105" s="153"/>
      <c r="M105" s="152"/>
      <c r="N105" s="38"/>
      <c r="O105" s="153"/>
      <c r="P105" s="152"/>
      <c r="Q105" s="38">
        <v>30</v>
      </c>
      <c r="R105" s="83">
        <v>3</v>
      </c>
      <c r="S105" s="150"/>
      <c r="T105" s="37"/>
      <c r="U105" s="84"/>
      <c r="V105" s="50"/>
      <c r="W105" s="50"/>
      <c r="X105" s="50"/>
      <c r="Y105" s="50"/>
      <c r="Z105" s="26"/>
      <c r="AA105" s="26"/>
    </row>
    <row r="106" spans="1:27" s="23" customFormat="1" ht="15.9" customHeight="1">
      <c r="A106" s="111">
        <v>23</v>
      </c>
      <c r="B106" s="304" t="s">
        <v>144</v>
      </c>
      <c r="C106" s="38" t="s">
        <v>69</v>
      </c>
      <c r="D106" s="38" t="s">
        <v>45</v>
      </c>
      <c r="E106" s="151" t="s">
        <v>68</v>
      </c>
      <c r="F106" s="213">
        <v>30</v>
      </c>
      <c r="G106" s="123">
        <v>30</v>
      </c>
      <c r="H106" s="124">
        <v>75</v>
      </c>
      <c r="I106" s="204">
        <v>3</v>
      </c>
      <c r="J106" s="231"/>
      <c r="K106" s="38"/>
      <c r="L106" s="153"/>
      <c r="M106" s="152"/>
      <c r="N106" s="38"/>
      <c r="O106" s="153"/>
      <c r="P106" s="152"/>
      <c r="Q106" s="38"/>
      <c r="R106" s="83"/>
      <c r="S106" s="150"/>
      <c r="T106" s="37">
        <v>30</v>
      </c>
      <c r="U106" s="84">
        <v>3</v>
      </c>
      <c r="V106" s="50"/>
      <c r="W106" s="50"/>
      <c r="X106" s="50"/>
      <c r="Y106" s="50"/>
      <c r="Z106" s="26"/>
      <c r="AA106" s="26"/>
    </row>
    <row r="107" spans="1:27" s="23" customFormat="1" ht="15.9" customHeight="1">
      <c r="A107" s="111">
        <v>24</v>
      </c>
      <c r="B107" s="305" t="s">
        <v>129</v>
      </c>
      <c r="C107" s="38" t="s">
        <v>69</v>
      </c>
      <c r="D107" s="38" t="s">
        <v>45</v>
      </c>
      <c r="E107" s="306" t="s">
        <v>56</v>
      </c>
      <c r="F107" s="213">
        <v>16</v>
      </c>
      <c r="G107" s="274">
        <v>16</v>
      </c>
      <c r="H107" s="307">
        <v>75</v>
      </c>
      <c r="I107" s="280">
        <v>3</v>
      </c>
      <c r="J107" s="231"/>
      <c r="K107" s="273"/>
      <c r="L107" s="153"/>
      <c r="M107" s="152"/>
      <c r="N107" s="273"/>
      <c r="O107" s="153"/>
      <c r="P107" s="152"/>
      <c r="Q107" s="273"/>
      <c r="R107" s="298"/>
      <c r="S107" s="308"/>
      <c r="T107" s="272">
        <v>16</v>
      </c>
      <c r="U107" s="309">
        <v>3</v>
      </c>
      <c r="V107" s="50"/>
      <c r="W107" s="50"/>
      <c r="X107" s="50"/>
      <c r="Y107" s="50"/>
      <c r="Z107" s="26"/>
      <c r="AA107" s="26"/>
    </row>
    <row r="108" spans="1:27" s="23" customFormat="1" ht="15.9" customHeight="1" thickBot="1">
      <c r="A108" s="111">
        <v>25</v>
      </c>
      <c r="B108" s="305" t="s">
        <v>89</v>
      </c>
      <c r="C108" s="38" t="s">
        <v>69</v>
      </c>
      <c r="D108" s="38" t="s">
        <v>45</v>
      </c>
      <c r="E108" s="306" t="s">
        <v>68</v>
      </c>
      <c r="F108" s="213">
        <v>30</v>
      </c>
      <c r="G108" s="274">
        <v>30</v>
      </c>
      <c r="H108" s="307">
        <v>100</v>
      </c>
      <c r="I108" s="280">
        <v>4</v>
      </c>
      <c r="J108" s="231"/>
      <c r="K108" s="273"/>
      <c r="L108" s="153"/>
      <c r="M108" s="152"/>
      <c r="N108" s="273"/>
      <c r="O108" s="153"/>
      <c r="P108" s="152"/>
      <c r="Q108" s="273"/>
      <c r="R108" s="298"/>
      <c r="S108" s="308"/>
      <c r="T108" s="272">
        <v>30</v>
      </c>
      <c r="U108" s="309">
        <v>4</v>
      </c>
      <c r="V108" s="50"/>
      <c r="W108" s="50"/>
      <c r="X108" s="50"/>
      <c r="Y108" s="50"/>
      <c r="Z108" s="26"/>
      <c r="AA108" s="26"/>
    </row>
    <row r="109" spans="1:27" s="8" customFormat="1" ht="15" customHeight="1" thickTop="1">
      <c r="A109" s="111">
        <v>26</v>
      </c>
      <c r="B109" s="304" t="s">
        <v>145</v>
      </c>
      <c r="C109" s="38" t="s">
        <v>69</v>
      </c>
      <c r="D109" s="38" t="s">
        <v>45</v>
      </c>
      <c r="E109" s="151" t="s">
        <v>56</v>
      </c>
      <c r="F109" s="213">
        <v>30</v>
      </c>
      <c r="G109" s="123">
        <v>30</v>
      </c>
      <c r="H109" s="124">
        <v>75</v>
      </c>
      <c r="I109" s="204">
        <v>3</v>
      </c>
      <c r="J109" s="231"/>
      <c r="K109" s="38"/>
      <c r="L109" s="153"/>
      <c r="M109" s="152"/>
      <c r="N109" s="38"/>
      <c r="O109" s="153"/>
      <c r="P109" s="152"/>
      <c r="Q109" s="38"/>
      <c r="R109" s="83"/>
      <c r="S109" s="150"/>
      <c r="T109" s="37">
        <v>30</v>
      </c>
      <c r="U109" s="84">
        <v>3</v>
      </c>
      <c r="V109" s="260" t="s">
        <v>93</v>
      </c>
      <c r="W109" s="63" t="s">
        <v>94</v>
      </c>
      <c r="X109" s="246" t="s">
        <v>36</v>
      </c>
      <c r="Y109" s="249" t="s">
        <v>135</v>
      </c>
      <c r="Z109" s="9"/>
      <c r="AA109" s="9"/>
    </row>
    <row r="110" spans="1:27" s="8" customFormat="1" ht="15.9" customHeight="1" thickBot="1">
      <c r="A110" s="111">
        <v>27</v>
      </c>
      <c r="B110" s="20" t="s">
        <v>146</v>
      </c>
      <c r="C110" s="38" t="s">
        <v>69</v>
      </c>
      <c r="D110" s="38" t="s">
        <v>45</v>
      </c>
      <c r="E110" s="151" t="s">
        <v>67</v>
      </c>
      <c r="F110" s="213">
        <v>20</v>
      </c>
      <c r="G110" s="123">
        <v>20</v>
      </c>
      <c r="H110" s="124">
        <v>50</v>
      </c>
      <c r="I110" s="204">
        <v>2</v>
      </c>
      <c r="J110" s="231"/>
      <c r="K110" s="38"/>
      <c r="L110" s="153"/>
      <c r="M110" s="152"/>
      <c r="N110" s="38"/>
      <c r="O110" s="153"/>
      <c r="P110" s="152"/>
      <c r="Q110" s="38">
        <v>20</v>
      </c>
      <c r="R110" s="83">
        <v>2</v>
      </c>
      <c r="S110" s="150"/>
      <c r="T110" s="37"/>
      <c r="U110" s="84"/>
      <c r="V110" s="262">
        <f>J126+M126+P126+S126</f>
        <v>308</v>
      </c>
      <c r="W110" s="65">
        <f>K126+N126+Q126+T126</f>
        <v>643</v>
      </c>
      <c r="X110" s="247">
        <f>L126+O126+R126+U126</f>
        <v>120</v>
      </c>
      <c r="Y110" s="264">
        <f>SUM(V110+W110)</f>
        <v>951</v>
      </c>
      <c r="Z110" s="9"/>
      <c r="AA110" s="9"/>
    </row>
    <row r="111" spans="1:27" s="8" customFormat="1" ht="15.9" customHeight="1" thickTop="1">
      <c r="A111" s="111">
        <v>28</v>
      </c>
      <c r="B111" s="304" t="s">
        <v>150</v>
      </c>
      <c r="C111" s="38" t="s">
        <v>69</v>
      </c>
      <c r="D111" s="38" t="s">
        <v>45</v>
      </c>
      <c r="E111" s="151" t="s">
        <v>46</v>
      </c>
      <c r="F111" s="213">
        <v>14</v>
      </c>
      <c r="G111" s="123">
        <v>0</v>
      </c>
      <c r="H111" s="124">
        <v>2</v>
      </c>
      <c r="I111" s="204">
        <v>1</v>
      </c>
      <c r="J111" s="231"/>
      <c r="K111" s="38"/>
      <c r="L111" s="153"/>
      <c r="M111" s="152"/>
      <c r="N111" s="38"/>
      <c r="O111" s="153"/>
      <c r="P111" s="152">
        <v>14</v>
      </c>
      <c r="Q111" s="38"/>
      <c r="R111" s="83">
        <v>1</v>
      </c>
      <c r="S111" s="150"/>
      <c r="T111" s="37"/>
      <c r="U111" s="84"/>
      <c r="V111" s="260" t="s">
        <v>93</v>
      </c>
      <c r="W111" s="63" t="s">
        <v>94</v>
      </c>
      <c r="X111" s="246" t="s">
        <v>36</v>
      </c>
      <c r="Y111" s="257" t="s">
        <v>135</v>
      </c>
      <c r="Z111" s="9"/>
      <c r="AA111" s="9"/>
    </row>
    <row r="112" spans="1:27" s="8" customFormat="1" ht="15.9" customHeight="1" thickBot="1">
      <c r="A112" s="111">
        <v>29</v>
      </c>
      <c r="B112" s="304" t="s">
        <v>152</v>
      </c>
      <c r="C112" s="38" t="s">
        <v>69</v>
      </c>
      <c r="D112" s="38" t="s">
        <v>45</v>
      </c>
      <c r="E112" s="151" t="s">
        <v>67</v>
      </c>
      <c r="F112" s="213">
        <v>10</v>
      </c>
      <c r="G112" s="123">
        <v>10</v>
      </c>
      <c r="H112" s="124">
        <v>25</v>
      </c>
      <c r="I112" s="204">
        <v>1</v>
      </c>
      <c r="J112" s="231"/>
      <c r="K112" s="38"/>
      <c r="L112" s="153"/>
      <c r="M112" s="152"/>
      <c r="N112" s="38"/>
      <c r="O112" s="153"/>
      <c r="P112" s="152"/>
      <c r="Q112" s="38">
        <v>10</v>
      </c>
      <c r="R112" s="83">
        <v>1</v>
      </c>
      <c r="S112" s="150"/>
      <c r="T112" s="37"/>
      <c r="U112" s="84"/>
      <c r="V112" s="262">
        <f>J128+M128+P128+S128</f>
        <v>366</v>
      </c>
      <c r="W112" s="65">
        <f>K128+N128+Q128+T128</f>
        <v>600</v>
      </c>
      <c r="X112" s="247">
        <f>L128+O128+R128+U128</f>
        <v>120</v>
      </c>
      <c r="Y112" s="265">
        <f>SUM(V112+W112)</f>
        <v>966</v>
      </c>
      <c r="Z112" s="9"/>
      <c r="AA112" s="9"/>
    </row>
    <row r="113" spans="1:27" s="8" customFormat="1" ht="15.9" customHeight="1" thickTop="1">
      <c r="A113" s="111">
        <v>30</v>
      </c>
      <c r="B113" s="304" t="s">
        <v>160</v>
      </c>
      <c r="C113" s="38" t="s">
        <v>69</v>
      </c>
      <c r="D113" s="38" t="s">
        <v>45</v>
      </c>
      <c r="E113" s="151" t="s">
        <v>52</v>
      </c>
      <c r="F113" s="213">
        <v>60</v>
      </c>
      <c r="G113" s="123">
        <v>30</v>
      </c>
      <c r="H113" s="124">
        <v>125</v>
      </c>
      <c r="I113" s="204">
        <v>5</v>
      </c>
      <c r="J113" s="231"/>
      <c r="K113" s="38"/>
      <c r="L113" s="153"/>
      <c r="M113" s="152"/>
      <c r="N113" s="38"/>
      <c r="O113" s="153"/>
      <c r="P113" s="152">
        <v>30</v>
      </c>
      <c r="Q113" s="38">
        <v>30</v>
      </c>
      <c r="R113" s="83">
        <v>5</v>
      </c>
      <c r="S113" s="150"/>
      <c r="T113" s="37"/>
      <c r="U113" s="84"/>
      <c r="V113" s="260" t="s">
        <v>93</v>
      </c>
      <c r="W113" s="63" t="s">
        <v>94</v>
      </c>
      <c r="X113" s="246" t="s">
        <v>36</v>
      </c>
      <c r="Y113" s="257" t="s">
        <v>135</v>
      </c>
      <c r="Z113" s="9"/>
      <c r="AA113" s="9"/>
    </row>
    <row r="114" spans="1:27" s="8" customFormat="1" ht="15.9" customHeight="1" thickBot="1">
      <c r="A114" s="111">
        <v>31</v>
      </c>
      <c r="B114" s="304" t="s">
        <v>147</v>
      </c>
      <c r="C114" s="38" t="s">
        <v>69</v>
      </c>
      <c r="D114" s="38" t="s">
        <v>45</v>
      </c>
      <c r="E114" s="151" t="s">
        <v>68</v>
      </c>
      <c r="F114" s="213">
        <v>30</v>
      </c>
      <c r="G114" s="123">
        <v>30</v>
      </c>
      <c r="H114" s="124">
        <v>75</v>
      </c>
      <c r="I114" s="204">
        <v>3</v>
      </c>
      <c r="J114" s="231"/>
      <c r="K114" s="38"/>
      <c r="L114" s="153"/>
      <c r="M114" s="152"/>
      <c r="N114" s="38"/>
      <c r="O114" s="153"/>
      <c r="P114" s="152"/>
      <c r="Q114" s="38"/>
      <c r="R114" s="83"/>
      <c r="S114" s="150"/>
      <c r="T114" s="37">
        <v>30</v>
      </c>
      <c r="U114" s="84">
        <v>3</v>
      </c>
      <c r="V114" s="262">
        <f>J130+M130+P130+S130</f>
        <v>298</v>
      </c>
      <c r="W114" s="65">
        <f>K130+N130+Q130+T130</f>
        <v>678</v>
      </c>
      <c r="X114" s="247">
        <f>L130+O130+R130+U130</f>
        <v>120</v>
      </c>
      <c r="Y114" s="264">
        <f>SUM(V114+W114)</f>
        <v>976</v>
      </c>
      <c r="Z114" s="9"/>
      <c r="AA114" s="9"/>
    </row>
    <row r="115" spans="1:27" s="8" customFormat="1" ht="15.9" customHeight="1" thickTop="1">
      <c r="A115" s="111">
        <v>32</v>
      </c>
      <c r="B115" s="304" t="s">
        <v>161</v>
      </c>
      <c r="C115" s="38" t="s">
        <v>69</v>
      </c>
      <c r="D115" s="38" t="s">
        <v>45</v>
      </c>
      <c r="E115" s="151" t="s">
        <v>67</v>
      </c>
      <c r="F115" s="213">
        <v>10</v>
      </c>
      <c r="G115" s="123">
        <v>10</v>
      </c>
      <c r="H115" s="124">
        <v>25</v>
      </c>
      <c r="I115" s="204">
        <v>1</v>
      </c>
      <c r="J115" s="231"/>
      <c r="K115" s="38"/>
      <c r="L115" s="153"/>
      <c r="M115" s="152"/>
      <c r="N115" s="38"/>
      <c r="O115" s="153"/>
      <c r="P115" s="152"/>
      <c r="Q115" s="38"/>
      <c r="R115" s="83"/>
      <c r="S115" s="150"/>
      <c r="T115" s="37">
        <v>10</v>
      </c>
      <c r="U115" s="84">
        <v>1</v>
      </c>
      <c r="V115" s="259" t="s">
        <v>93</v>
      </c>
      <c r="W115" s="103" t="s">
        <v>94</v>
      </c>
      <c r="X115" s="248" t="s">
        <v>36</v>
      </c>
      <c r="Y115" s="257" t="s">
        <v>135</v>
      </c>
      <c r="Z115" s="9"/>
      <c r="AA115" s="9"/>
    </row>
    <row r="116" spans="1:27" s="8" customFormat="1" ht="15.9" customHeight="1" thickBot="1">
      <c r="A116" s="111">
        <v>33</v>
      </c>
      <c r="B116" s="304" t="s">
        <v>148</v>
      </c>
      <c r="C116" s="38" t="s">
        <v>69</v>
      </c>
      <c r="D116" s="38" t="s">
        <v>45</v>
      </c>
      <c r="E116" s="151" t="s">
        <v>68</v>
      </c>
      <c r="F116" s="213">
        <v>16</v>
      </c>
      <c r="G116" s="123">
        <v>16</v>
      </c>
      <c r="H116" s="124">
        <v>25</v>
      </c>
      <c r="I116" s="204">
        <v>1</v>
      </c>
      <c r="J116" s="231"/>
      <c r="K116" s="38"/>
      <c r="L116" s="153"/>
      <c r="M116" s="152"/>
      <c r="N116" s="38"/>
      <c r="O116" s="153"/>
      <c r="P116" s="152"/>
      <c r="Q116" s="38"/>
      <c r="R116" s="83"/>
      <c r="S116" s="150"/>
      <c r="T116" s="37">
        <v>16</v>
      </c>
      <c r="U116" s="84">
        <v>1</v>
      </c>
      <c r="V116" s="262">
        <f>J132+M132+P132+S132</f>
        <v>288</v>
      </c>
      <c r="W116" s="65">
        <f>K132+N132+Q132+T132</f>
        <v>763</v>
      </c>
      <c r="X116" s="247">
        <f>L132+O132+R132+U132</f>
        <v>120</v>
      </c>
      <c r="Y116" s="266">
        <f>F132</f>
        <v>1063</v>
      </c>
      <c r="Z116" s="9"/>
      <c r="AA116" s="9"/>
    </row>
    <row r="117" spans="1:27" s="8" customFormat="1" ht="15.9" customHeight="1" thickTop="1">
      <c r="A117" s="111">
        <v>34</v>
      </c>
      <c r="B117" s="310" t="s">
        <v>162</v>
      </c>
      <c r="C117" s="275" t="s">
        <v>69</v>
      </c>
      <c r="D117" s="38" t="s">
        <v>45</v>
      </c>
      <c r="E117" s="276" t="s">
        <v>68</v>
      </c>
      <c r="F117" s="205">
        <v>20</v>
      </c>
      <c r="G117" s="277">
        <v>20</v>
      </c>
      <c r="H117" s="307">
        <v>50</v>
      </c>
      <c r="I117" s="280">
        <v>2</v>
      </c>
      <c r="J117" s="93"/>
      <c r="K117" s="275"/>
      <c r="L117" s="278"/>
      <c r="M117" s="279"/>
      <c r="N117" s="275"/>
      <c r="O117" s="278"/>
      <c r="P117" s="279"/>
      <c r="Q117" s="273"/>
      <c r="R117" s="298"/>
      <c r="S117" s="193"/>
      <c r="T117" s="184">
        <v>20</v>
      </c>
      <c r="U117" s="187">
        <v>2</v>
      </c>
      <c r="V117" s="259" t="s">
        <v>93</v>
      </c>
      <c r="W117" s="103" t="s">
        <v>94</v>
      </c>
      <c r="X117" s="248" t="s">
        <v>36</v>
      </c>
      <c r="Y117" s="257" t="s">
        <v>135</v>
      </c>
      <c r="Z117" s="9"/>
      <c r="AA117" s="9"/>
    </row>
    <row r="118" spans="1:27" s="8" customFormat="1" ht="15.9" customHeight="1" thickBot="1">
      <c r="A118" s="111">
        <v>35</v>
      </c>
      <c r="B118" s="311" t="s">
        <v>149</v>
      </c>
      <c r="C118" s="39" t="s">
        <v>69</v>
      </c>
      <c r="D118" s="39" t="s">
        <v>45</v>
      </c>
      <c r="E118" s="137" t="s">
        <v>67</v>
      </c>
      <c r="F118" s="205">
        <v>16</v>
      </c>
      <c r="G118" s="119">
        <v>16</v>
      </c>
      <c r="H118" s="124">
        <v>25</v>
      </c>
      <c r="I118" s="204">
        <v>1</v>
      </c>
      <c r="J118" s="93"/>
      <c r="K118" s="39"/>
      <c r="L118" s="88"/>
      <c r="M118" s="87"/>
      <c r="N118" s="39"/>
      <c r="O118" s="88"/>
      <c r="P118" s="87"/>
      <c r="Q118" s="38">
        <v>16</v>
      </c>
      <c r="R118" s="83">
        <v>1</v>
      </c>
      <c r="S118" s="193"/>
      <c r="T118" s="39"/>
      <c r="U118" s="89"/>
      <c r="V118" s="262">
        <f>J134+M134+P134+S134</f>
        <v>322</v>
      </c>
      <c r="W118" s="65">
        <f>K134+N134+Q134+T134</f>
        <v>676</v>
      </c>
      <c r="X118" s="247">
        <f>L134+O134+R134+U134</f>
        <v>120</v>
      </c>
      <c r="Y118" s="266">
        <f>F134</f>
        <v>1010</v>
      </c>
      <c r="Z118" s="9"/>
      <c r="AA118" s="9"/>
    </row>
    <row r="119" spans="1:27" s="8" customFormat="1" ht="16.8" thickTop="1" thickBot="1">
      <c r="A119" s="331" t="s">
        <v>115</v>
      </c>
      <c r="B119" s="332"/>
      <c r="C119" s="332"/>
      <c r="D119" s="332"/>
      <c r="E119" s="332"/>
      <c r="F119" s="217"/>
      <c r="G119" s="105"/>
      <c r="H119" s="105"/>
      <c r="I119" s="108"/>
      <c r="J119" s="202"/>
      <c r="K119" s="105"/>
      <c r="L119" s="107"/>
      <c r="M119" s="106"/>
      <c r="N119" s="105"/>
      <c r="O119" s="107"/>
      <c r="P119" s="106"/>
      <c r="Q119" s="105"/>
      <c r="R119" s="107"/>
      <c r="S119" s="197"/>
      <c r="T119" s="105"/>
      <c r="U119" s="108"/>
      <c r="V119" s="51"/>
      <c r="W119" s="51"/>
      <c r="X119" s="51"/>
      <c r="Y119" s="51"/>
      <c r="Z119" s="9"/>
      <c r="AA119" s="9"/>
    </row>
    <row r="120" spans="1:27" s="8" customFormat="1" ht="16.8" thickTop="1" thickBot="1">
      <c r="A120" s="69"/>
      <c r="B120" s="70" t="s">
        <v>96</v>
      </c>
      <c r="C120" s="109"/>
      <c r="D120" s="109"/>
      <c r="E120" s="100"/>
      <c r="F120" s="69">
        <f t="shared" ref="F120:U120" si="15">SUM(F121:F125)</f>
        <v>84</v>
      </c>
      <c r="G120" s="109">
        <f t="shared" si="15"/>
        <v>76</v>
      </c>
      <c r="H120" s="109">
        <f t="shared" si="15"/>
        <v>200</v>
      </c>
      <c r="I120" s="170">
        <f t="shared" si="15"/>
        <v>8</v>
      </c>
      <c r="J120" s="69">
        <f>SUM(J122:J123)</f>
        <v>0</v>
      </c>
      <c r="K120" s="109">
        <f t="shared" si="15"/>
        <v>0</v>
      </c>
      <c r="L120" s="169">
        <f t="shared" si="15"/>
        <v>0</v>
      </c>
      <c r="M120" s="168">
        <f t="shared" si="15"/>
        <v>0</v>
      </c>
      <c r="N120" s="109">
        <f>SUM(N122:N123)</f>
        <v>4</v>
      </c>
      <c r="O120" s="169">
        <f t="shared" si="15"/>
        <v>0</v>
      </c>
      <c r="P120" s="168">
        <f t="shared" si="15"/>
        <v>0</v>
      </c>
      <c r="Q120" s="109">
        <f t="shared" si="15"/>
        <v>68</v>
      </c>
      <c r="R120" s="169">
        <f t="shared" si="15"/>
        <v>8</v>
      </c>
      <c r="S120" s="198">
        <f t="shared" si="15"/>
        <v>0</v>
      </c>
      <c r="T120" s="109">
        <f t="shared" si="15"/>
        <v>0</v>
      </c>
      <c r="U120" s="170">
        <f t="shared" si="15"/>
        <v>0</v>
      </c>
      <c r="V120" s="60"/>
      <c r="W120" s="60"/>
      <c r="X120" s="60"/>
      <c r="Y120" s="60"/>
      <c r="Z120" s="9"/>
      <c r="AA120" s="9"/>
    </row>
    <row r="121" spans="1:27" ht="16.2" hidden="1" thickTop="1">
      <c r="A121" s="115">
        <v>33</v>
      </c>
      <c r="B121" s="67" t="s">
        <v>91</v>
      </c>
      <c r="C121" s="158" t="s">
        <v>45</v>
      </c>
      <c r="D121" s="158" t="s">
        <v>50</v>
      </c>
      <c r="E121" s="157" t="s">
        <v>56</v>
      </c>
      <c r="F121" s="221">
        <v>8</v>
      </c>
      <c r="G121" s="126">
        <v>8</v>
      </c>
      <c r="H121" s="127">
        <f>25*I121</f>
        <v>0</v>
      </c>
      <c r="I121" s="222">
        <v>0</v>
      </c>
      <c r="J121" s="232"/>
      <c r="K121" s="158"/>
      <c r="L121" s="159"/>
      <c r="M121" s="156"/>
      <c r="N121" s="158">
        <v>4</v>
      </c>
      <c r="O121" s="159">
        <v>0</v>
      </c>
      <c r="P121" s="156"/>
      <c r="Q121" s="158">
        <v>4</v>
      </c>
      <c r="R121" s="159">
        <v>0</v>
      </c>
      <c r="S121" s="196"/>
      <c r="T121" s="158"/>
      <c r="U121" s="182"/>
      <c r="V121" s="290"/>
      <c r="W121" s="290"/>
      <c r="X121" s="290"/>
      <c r="Y121" s="131"/>
      <c r="Z121" s="4"/>
      <c r="AA121" s="4"/>
    </row>
    <row r="122" spans="1:27" s="8" customFormat="1" ht="15" customHeight="1" thickTop="1">
      <c r="A122" s="228">
        <v>33</v>
      </c>
      <c r="B122" s="67" t="s">
        <v>91</v>
      </c>
      <c r="C122" s="284" t="s">
        <v>45</v>
      </c>
      <c r="D122" s="284" t="s">
        <v>50</v>
      </c>
      <c r="E122" s="157" t="s">
        <v>56</v>
      </c>
      <c r="F122" s="285">
        <v>8</v>
      </c>
      <c r="G122" s="286">
        <v>8</v>
      </c>
      <c r="H122" s="118">
        <f>25*I122</f>
        <v>0</v>
      </c>
      <c r="I122" s="280">
        <v>0</v>
      </c>
      <c r="J122" s="196"/>
      <c r="K122" s="284"/>
      <c r="L122" s="287"/>
      <c r="M122" s="288"/>
      <c r="N122" s="284">
        <v>4</v>
      </c>
      <c r="O122" s="287">
        <v>0</v>
      </c>
      <c r="P122" s="288"/>
      <c r="Q122" s="284">
        <v>4</v>
      </c>
      <c r="R122" s="287">
        <v>0</v>
      </c>
      <c r="S122" s="288"/>
      <c r="T122" s="284"/>
      <c r="U122" s="289"/>
      <c r="V122" s="290"/>
      <c r="W122" s="290"/>
      <c r="X122" s="290"/>
      <c r="Y122" s="131"/>
    </row>
    <row r="123" spans="1:27" s="8" customFormat="1" ht="15" customHeight="1" thickBot="1">
      <c r="A123" s="93">
        <v>34</v>
      </c>
      <c r="B123" s="291" t="s">
        <v>70</v>
      </c>
      <c r="C123" s="275" t="s">
        <v>45</v>
      </c>
      <c r="D123" s="275" t="s">
        <v>45</v>
      </c>
      <c r="E123" s="276" t="s">
        <v>56</v>
      </c>
      <c r="F123" s="205">
        <v>60</v>
      </c>
      <c r="G123" s="277">
        <v>60</v>
      </c>
      <c r="H123" s="292">
        <f>25*I123</f>
        <v>200</v>
      </c>
      <c r="I123" s="206">
        <v>8</v>
      </c>
      <c r="J123" s="193"/>
      <c r="K123" s="275"/>
      <c r="L123" s="278"/>
      <c r="M123" s="279"/>
      <c r="N123" s="275"/>
      <c r="O123" s="278"/>
      <c r="P123" s="279"/>
      <c r="Q123" s="275">
        <v>60</v>
      </c>
      <c r="R123" s="278">
        <v>8</v>
      </c>
      <c r="S123" s="279"/>
      <c r="T123" s="275"/>
      <c r="U123" s="89"/>
      <c r="V123" s="290"/>
      <c r="W123" s="290"/>
      <c r="X123" s="290"/>
      <c r="Y123" s="131"/>
    </row>
    <row r="124" spans="1:27" s="8" customFormat="1" ht="15.9" customHeight="1" thickTop="1" thickBot="1">
      <c r="A124" s="420" t="s">
        <v>153</v>
      </c>
      <c r="B124" s="421"/>
      <c r="C124" s="421"/>
      <c r="D124" s="421"/>
      <c r="E124" s="422"/>
      <c r="F124" s="202">
        <f t="shared" ref="F124:U124" si="16">SUM(F125:F125)</f>
        <v>4</v>
      </c>
      <c r="G124" s="71">
        <f t="shared" si="16"/>
        <v>0</v>
      </c>
      <c r="H124" s="71">
        <f t="shared" si="16"/>
        <v>0</v>
      </c>
      <c r="I124" s="74">
        <f t="shared" si="16"/>
        <v>0</v>
      </c>
      <c r="J124" s="192">
        <f t="shared" si="16"/>
        <v>4</v>
      </c>
      <c r="K124" s="71">
        <f t="shared" si="16"/>
        <v>0</v>
      </c>
      <c r="L124" s="73">
        <f t="shared" si="16"/>
        <v>0</v>
      </c>
      <c r="M124" s="72">
        <f t="shared" si="16"/>
        <v>0</v>
      </c>
      <c r="N124" s="71">
        <f t="shared" si="16"/>
        <v>0</v>
      </c>
      <c r="O124" s="73">
        <f t="shared" si="16"/>
        <v>0</v>
      </c>
      <c r="P124" s="72">
        <f t="shared" si="16"/>
        <v>0</v>
      </c>
      <c r="Q124" s="71">
        <f t="shared" si="16"/>
        <v>0</v>
      </c>
      <c r="R124" s="73">
        <f t="shared" si="16"/>
        <v>0</v>
      </c>
      <c r="S124" s="72">
        <f t="shared" si="16"/>
        <v>0</v>
      </c>
      <c r="T124" s="71">
        <f t="shared" si="16"/>
        <v>0</v>
      </c>
      <c r="U124" s="74">
        <f t="shared" si="16"/>
        <v>0</v>
      </c>
      <c r="V124" s="290"/>
      <c r="W124" s="290"/>
      <c r="X124" s="290"/>
      <c r="Y124" s="131"/>
    </row>
    <row r="125" spans="1:27" s="8" customFormat="1" ht="15" customHeight="1" thickTop="1" thickBot="1">
      <c r="A125" s="238">
        <v>35</v>
      </c>
      <c r="B125" s="293" t="s">
        <v>154</v>
      </c>
      <c r="C125" s="184" t="s">
        <v>45</v>
      </c>
      <c r="D125" s="184" t="s">
        <v>50</v>
      </c>
      <c r="E125" s="294" t="s">
        <v>140</v>
      </c>
      <c r="F125" s="295">
        <v>4</v>
      </c>
      <c r="G125" s="296">
        <v>0</v>
      </c>
      <c r="H125" s="296"/>
      <c r="I125" s="297">
        <v>0</v>
      </c>
      <c r="J125" s="199">
        <v>4</v>
      </c>
      <c r="K125" s="184"/>
      <c r="L125" s="185">
        <v>0</v>
      </c>
      <c r="M125" s="183"/>
      <c r="N125" s="184"/>
      <c r="O125" s="185"/>
      <c r="P125" s="183"/>
      <c r="Q125" s="184"/>
      <c r="R125" s="185"/>
      <c r="S125" s="183"/>
      <c r="T125" s="184"/>
      <c r="U125" s="281"/>
      <c r="V125" s="53"/>
      <c r="W125" s="53"/>
      <c r="X125" s="53"/>
      <c r="Y125" s="53"/>
    </row>
    <row r="126" spans="1:27" ht="16.8" thickTop="1">
      <c r="A126" s="370" t="s">
        <v>136</v>
      </c>
      <c r="B126" s="371"/>
      <c r="C126" s="371"/>
      <c r="D126" s="371"/>
      <c r="E126" s="372"/>
      <c r="F126" s="223">
        <f t="shared" ref="F126:U126" si="17">F22+F25+F29+F36+F46+F120+F124</f>
        <v>963</v>
      </c>
      <c r="G126" s="62">
        <f t="shared" si="17"/>
        <v>647</v>
      </c>
      <c r="H126" s="62">
        <f t="shared" si="17"/>
        <v>3025</v>
      </c>
      <c r="I126" s="224">
        <f t="shared" si="17"/>
        <v>120</v>
      </c>
      <c r="J126" s="223">
        <f t="shared" si="17"/>
        <v>143</v>
      </c>
      <c r="K126" s="62">
        <f t="shared" si="17"/>
        <v>116</v>
      </c>
      <c r="L126" s="239">
        <f t="shared" si="17"/>
        <v>30</v>
      </c>
      <c r="M126" s="244">
        <f t="shared" si="17"/>
        <v>105</v>
      </c>
      <c r="N126" s="62">
        <f t="shared" si="17"/>
        <v>124</v>
      </c>
      <c r="O126" s="239">
        <f t="shared" si="17"/>
        <v>30</v>
      </c>
      <c r="P126" s="244">
        <f t="shared" si="17"/>
        <v>15</v>
      </c>
      <c r="Q126" s="62">
        <f t="shared" si="17"/>
        <v>253</v>
      </c>
      <c r="R126" s="239">
        <f t="shared" si="17"/>
        <v>30</v>
      </c>
      <c r="S126" s="200">
        <f t="shared" si="17"/>
        <v>45</v>
      </c>
      <c r="T126" s="62">
        <f t="shared" si="17"/>
        <v>150</v>
      </c>
      <c r="U126" s="258">
        <f t="shared" si="17"/>
        <v>30</v>
      </c>
    </row>
    <row r="127" spans="1:27" ht="15" customHeight="1" thickBot="1">
      <c r="A127" s="333"/>
      <c r="B127" s="334"/>
      <c r="C127" s="282"/>
      <c r="D127" s="282"/>
      <c r="E127" s="263"/>
      <c r="F127" s="335" t="s">
        <v>35</v>
      </c>
      <c r="G127" s="336"/>
      <c r="H127" s="336"/>
      <c r="I127" s="337"/>
      <c r="J127" s="338">
        <f>J126+K126</f>
        <v>259</v>
      </c>
      <c r="K127" s="323"/>
      <c r="L127" s="64"/>
      <c r="M127" s="328">
        <f>M126+N126</f>
        <v>229</v>
      </c>
      <c r="N127" s="323"/>
      <c r="O127" s="64"/>
      <c r="P127" s="328">
        <f>P126+Q126</f>
        <v>268</v>
      </c>
      <c r="Q127" s="323"/>
      <c r="R127" s="64"/>
      <c r="S127" s="328">
        <f>S126+T126</f>
        <v>195</v>
      </c>
      <c r="T127" s="323"/>
      <c r="U127" s="104"/>
    </row>
    <row r="128" spans="1:27" ht="16.8" thickTop="1">
      <c r="A128" s="312" t="s">
        <v>137</v>
      </c>
      <c r="B128" s="313"/>
      <c r="C128" s="313"/>
      <c r="D128" s="313"/>
      <c r="E128" s="314"/>
      <c r="F128" s="223">
        <f>SUM(F22+F25+F29+F36+F57+F120+F124)</f>
        <v>978</v>
      </c>
      <c r="G128" s="62">
        <f t="shared" ref="G128:U128" si="18">G22+G25+G29+G36+G57+G120+G124</f>
        <v>604</v>
      </c>
      <c r="H128" s="62">
        <f t="shared" si="18"/>
        <v>3025</v>
      </c>
      <c r="I128" s="224">
        <f t="shared" si="18"/>
        <v>120</v>
      </c>
      <c r="J128" s="223">
        <f t="shared" si="18"/>
        <v>143</v>
      </c>
      <c r="K128" s="62">
        <f t="shared" si="18"/>
        <v>116</v>
      </c>
      <c r="L128" s="239">
        <f t="shared" si="18"/>
        <v>30</v>
      </c>
      <c r="M128" s="244">
        <f t="shared" si="18"/>
        <v>105</v>
      </c>
      <c r="N128" s="62">
        <f t="shared" si="18"/>
        <v>124</v>
      </c>
      <c r="O128" s="239">
        <f t="shared" si="18"/>
        <v>30</v>
      </c>
      <c r="P128" s="244">
        <f t="shared" si="18"/>
        <v>88</v>
      </c>
      <c r="Q128" s="62">
        <f t="shared" si="18"/>
        <v>180</v>
      </c>
      <c r="R128" s="239">
        <f t="shared" si="18"/>
        <v>30</v>
      </c>
      <c r="S128" s="200">
        <f t="shared" si="18"/>
        <v>30</v>
      </c>
      <c r="T128" s="62">
        <f t="shared" si="18"/>
        <v>180</v>
      </c>
      <c r="U128" s="258">
        <f t="shared" si="18"/>
        <v>30</v>
      </c>
    </row>
    <row r="129" spans="1:21" ht="16.2" thickBot="1">
      <c r="A129" s="329"/>
      <c r="B129" s="330"/>
      <c r="C129" s="75"/>
      <c r="D129" s="75"/>
      <c r="E129" s="263"/>
      <c r="F129" s="317" t="s">
        <v>35</v>
      </c>
      <c r="G129" s="318"/>
      <c r="H129" s="318"/>
      <c r="I129" s="319"/>
      <c r="J129" s="320">
        <f>J128+K128</f>
        <v>259</v>
      </c>
      <c r="K129" s="321"/>
      <c r="L129" s="64"/>
      <c r="M129" s="322">
        <f>M128+N128</f>
        <v>229</v>
      </c>
      <c r="N129" s="321"/>
      <c r="O129" s="64"/>
      <c r="P129" s="322">
        <f>P128+Q128</f>
        <v>268</v>
      </c>
      <c r="Q129" s="321"/>
      <c r="R129" s="64"/>
      <c r="S129" s="323">
        <f>S128+T128</f>
        <v>210</v>
      </c>
      <c r="T129" s="321"/>
      <c r="U129" s="104"/>
    </row>
    <row r="130" spans="1:21" ht="16.8" thickTop="1">
      <c r="A130" s="312" t="s">
        <v>138</v>
      </c>
      <c r="B130" s="313"/>
      <c r="C130" s="313"/>
      <c r="D130" s="313"/>
      <c r="E130" s="314"/>
      <c r="F130" s="223">
        <f t="shared" ref="F130:L130" si="19">F22+F25+F29+F36+F70+F120+F124</f>
        <v>988</v>
      </c>
      <c r="G130" s="62">
        <f t="shared" si="19"/>
        <v>682</v>
      </c>
      <c r="H130" s="62">
        <f t="shared" si="19"/>
        <v>3025</v>
      </c>
      <c r="I130" s="224">
        <f t="shared" si="19"/>
        <v>120</v>
      </c>
      <c r="J130" s="223">
        <f t="shared" si="19"/>
        <v>143</v>
      </c>
      <c r="K130" s="62">
        <f t="shared" si="19"/>
        <v>116</v>
      </c>
      <c r="L130" s="239">
        <f t="shared" si="19"/>
        <v>30</v>
      </c>
      <c r="M130" s="244">
        <f>M22+M25+M29+M36+M70+M120+M14</f>
        <v>105</v>
      </c>
      <c r="N130" s="62">
        <f t="shared" ref="N130:U130" si="20">N22+N25+N29+N36+N70+N120+N124</f>
        <v>124</v>
      </c>
      <c r="O130" s="239">
        <f t="shared" si="20"/>
        <v>30</v>
      </c>
      <c r="P130" s="244">
        <f t="shared" si="20"/>
        <v>50</v>
      </c>
      <c r="Q130" s="62">
        <f t="shared" si="20"/>
        <v>253</v>
      </c>
      <c r="R130" s="239">
        <f t="shared" si="20"/>
        <v>30</v>
      </c>
      <c r="S130" s="200">
        <f t="shared" si="20"/>
        <v>0</v>
      </c>
      <c r="T130" s="62">
        <f t="shared" si="20"/>
        <v>185</v>
      </c>
      <c r="U130" s="258">
        <f t="shared" si="20"/>
        <v>30</v>
      </c>
    </row>
    <row r="131" spans="1:21" ht="16.2" thickBot="1">
      <c r="A131" s="315"/>
      <c r="B131" s="316"/>
      <c r="C131" s="75"/>
      <c r="D131" s="75"/>
      <c r="E131" s="263"/>
      <c r="F131" s="317" t="s">
        <v>35</v>
      </c>
      <c r="G131" s="318"/>
      <c r="H131" s="318"/>
      <c r="I131" s="319"/>
      <c r="J131" s="320">
        <f>J130+K130</f>
        <v>259</v>
      </c>
      <c r="K131" s="321"/>
      <c r="L131" s="64"/>
      <c r="M131" s="322">
        <f>M130+N130</f>
        <v>229</v>
      </c>
      <c r="N131" s="321"/>
      <c r="O131" s="64"/>
      <c r="P131" s="322">
        <f>P130+Q130</f>
        <v>303</v>
      </c>
      <c r="Q131" s="321"/>
      <c r="R131" s="64"/>
      <c r="S131" s="323">
        <f>S130+T130</f>
        <v>185</v>
      </c>
      <c r="T131" s="321"/>
      <c r="U131" s="104"/>
    </row>
    <row r="132" spans="1:21" ht="16.8" thickTop="1">
      <c r="A132" s="326" t="s">
        <v>139</v>
      </c>
      <c r="B132" s="327"/>
      <c r="C132" s="327"/>
      <c r="D132" s="327"/>
      <c r="E132" s="327"/>
      <c r="F132" s="225">
        <f t="shared" ref="F132:T132" si="21">F22+F25+F29+F36+F84+F120+F124</f>
        <v>1063</v>
      </c>
      <c r="G132" s="102">
        <f t="shared" si="21"/>
        <v>767</v>
      </c>
      <c r="H132" s="102">
        <f t="shared" si="21"/>
        <v>3025</v>
      </c>
      <c r="I132" s="226">
        <f t="shared" si="21"/>
        <v>120</v>
      </c>
      <c r="J132" s="225">
        <f t="shared" si="21"/>
        <v>143</v>
      </c>
      <c r="K132" s="102">
        <f t="shared" si="21"/>
        <v>116</v>
      </c>
      <c r="L132" s="240">
        <f t="shared" si="21"/>
        <v>30</v>
      </c>
      <c r="M132" s="245">
        <f t="shared" si="21"/>
        <v>105</v>
      </c>
      <c r="N132" s="102">
        <f t="shared" si="21"/>
        <v>124</v>
      </c>
      <c r="O132" s="240">
        <f t="shared" si="21"/>
        <v>30</v>
      </c>
      <c r="P132" s="245">
        <f t="shared" si="21"/>
        <v>25</v>
      </c>
      <c r="Q132" s="102">
        <f t="shared" si="21"/>
        <v>268</v>
      </c>
      <c r="R132" s="240">
        <f t="shared" si="21"/>
        <v>30</v>
      </c>
      <c r="S132" s="201">
        <f t="shared" si="21"/>
        <v>15</v>
      </c>
      <c r="T132" s="102">
        <f t="shared" si="21"/>
        <v>255</v>
      </c>
      <c r="U132" s="261">
        <f>U22+U25+U29+U36+U84+U133+U120+U124</f>
        <v>30</v>
      </c>
    </row>
    <row r="133" spans="1:21" ht="16.2" thickBot="1">
      <c r="A133" s="361"/>
      <c r="B133" s="362"/>
      <c r="C133" s="75"/>
      <c r="D133" s="75"/>
      <c r="E133" s="263"/>
      <c r="F133" s="335" t="s">
        <v>35</v>
      </c>
      <c r="G133" s="336"/>
      <c r="H133" s="336"/>
      <c r="I133" s="337"/>
      <c r="J133" s="338">
        <f>J132+K132</f>
        <v>259</v>
      </c>
      <c r="K133" s="323"/>
      <c r="L133" s="241"/>
      <c r="M133" s="328">
        <f>M132+N132</f>
        <v>229</v>
      </c>
      <c r="N133" s="323"/>
      <c r="O133" s="64"/>
      <c r="P133" s="328">
        <f>P132+Q132</f>
        <v>293</v>
      </c>
      <c r="Q133" s="323"/>
      <c r="R133" s="64"/>
      <c r="S133" s="341">
        <f>S132+T132</f>
        <v>270</v>
      </c>
      <c r="T133" s="323"/>
      <c r="U133" s="104"/>
    </row>
    <row r="134" spans="1:21" ht="16.8" thickTop="1">
      <c r="A134" s="312" t="s">
        <v>156</v>
      </c>
      <c r="B134" s="313"/>
      <c r="C134" s="313"/>
      <c r="D134" s="313"/>
      <c r="E134" s="314"/>
      <c r="F134" s="223">
        <f xml:space="preserve"> F22+F25+F29+F36+F103+F120+F124</f>
        <v>1010</v>
      </c>
      <c r="G134" s="62">
        <f t="shared" ref="G134:U134" si="22">G22+G25+G29+G36+G103+G120+G124</f>
        <v>680</v>
      </c>
      <c r="H134" s="62">
        <f t="shared" si="22"/>
        <v>3002</v>
      </c>
      <c r="I134" s="224">
        <f t="shared" si="22"/>
        <v>120</v>
      </c>
      <c r="J134" s="223">
        <f t="shared" si="22"/>
        <v>143</v>
      </c>
      <c r="K134" s="62">
        <f t="shared" si="22"/>
        <v>116</v>
      </c>
      <c r="L134" s="239">
        <f t="shared" si="22"/>
        <v>30</v>
      </c>
      <c r="M134" s="244">
        <f t="shared" si="22"/>
        <v>105</v>
      </c>
      <c r="N134" s="62">
        <f t="shared" si="22"/>
        <v>124</v>
      </c>
      <c r="O134" s="239">
        <f t="shared" si="22"/>
        <v>30</v>
      </c>
      <c r="P134" s="244">
        <f t="shared" si="22"/>
        <v>74</v>
      </c>
      <c r="Q134" s="62">
        <f t="shared" si="22"/>
        <v>224</v>
      </c>
      <c r="R134" s="239">
        <f t="shared" si="22"/>
        <v>30</v>
      </c>
      <c r="S134" s="200">
        <f t="shared" si="22"/>
        <v>0</v>
      </c>
      <c r="T134" s="62">
        <f t="shared" si="22"/>
        <v>212</v>
      </c>
      <c r="U134" s="258">
        <f t="shared" si="22"/>
        <v>30</v>
      </c>
    </row>
    <row r="135" spans="1:21" ht="16.2" thickBot="1">
      <c r="A135" s="315"/>
      <c r="B135" s="316"/>
      <c r="C135" s="282"/>
      <c r="D135" s="282"/>
      <c r="E135" s="263"/>
      <c r="F135" s="317" t="s">
        <v>35</v>
      </c>
      <c r="G135" s="318"/>
      <c r="H135" s="318"/>
      <c r="I135" s="319"/>
      <c r="J135" s="320">
        <f>J134+K134</f>
        <v>259</v>
      </c>
      <c r="K135" s="321"/>
      <c r="L135" s="64"/>
      <c r="M135" s="322">
        <f>M134+N134</f>
        <v>229</v>
      </c>
      <c r="N135" s="321"/>
      <c r="O135" s="64"/>
      <c r="P135" s="322">
        <f>P134+Q134</f>
        <v>298</v>
      </c>
      <c r="Q135" s="321"/>
      <c r="R135" s="64"/>
      <c r="S135" s="323">
        <f>S134+T134</f>
        <v>212</v>
      </c>
      <c r="T135" s="321"/>
      <c r="U135" s="104"/>
    </row>
    <row r="136" spans="1:21" ht="16.2" thickTop="1">
      <c r="A136" s="46"/>
      <c r="B136" s="43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>
      <c r="A137" s="46"/>
      <c r="B137" s="43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>
      <c r="A139" s="116"/>
      <c r="B139" s="53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>
      <c r="A140" s="116"/>
      <c r="B140" s="53"/>
      <c r="C140" s="131"/>
      <c r="D140" s="131"/>
      <c r="E140" s="131"/>
      <c r="F140" s="131"/>
      <c r="G140" s="131"/>
      <c r="H140" s="131"/>
      <c r="I140" s="131"/>
    </row>
    <row r="141" spans="1:21">
      <c r="A141" s="116"/>
      <c r="B141" s="53"/>
      <c r="C141" s="131"/>
      <c r="D141" s="131"/>
      <c r="E141" s="131"/>
      <c r="F141" s="131"/>
      <c r="G141" s="131"/>
      <c r="H141" s="131"/>
      <c r="I141" s="131"/>
    </row>
    <row r="142" spans="1:21">
      <c r="A142" s="116"/>
      <c r="B142" s="53"/>
      <c r="C142" s="131"/>
      <c r="D142" s="131"/>
      <c r="E142" s="131"/>
      <c r="F142" s="131"/>
      <c r="G142" s="131"/>
      <c r="H142" s="131"/>
      <c r="I142" s="131"/>
    </row>
    <row r="143" spans="1:21" ht="16.5" customHeight="1">
      <c r="A143" s="116"/>
      <c r="B143" s="53"/>
      <c r="C143" s="131"/>
      <c r="D143" s="131"/>
      <c r="E143" s="131"/>
      <c r="F143" s="131"/>
      <c r="G143" s="131"/>
      <c r="H143" s="131"/>
      <c r="I143" s="131"/>
    </row>
    <row r="144" spans="1:21" ht="16.5" customHeight="1">
      <c r="A144" s="116"/>
      <c r="B144" s="53"/>
      <c r="C144" s="131"/>
      <c r="D144" s="131"/>
      <c r="E144" s="131"/>
      <c r="F144" s="131"/>
      <c r="G144" s="131"/>
      <c r="H144" s="131"/>
      <c r="I144" s="131"/>
    </row>
    <row r="145" spans="1:9">
      <c r="A145" s="116"/>
      <c r="B145" s="53"/>
      <c r="C145" s="131"/>
      <c r="D145" s="131"/>
      <c r="E145" s="131"/>
      <c r="F145" s="131"/>
      <c r="G145" s="131"/>
      <c r="H145" s="131"/>
      <c r="I145" s="131"/>
    </row>
    <row r="146" spans="1:9" ht="50.25" customHeight="1">
      <c r="A146" s="116"/>
      <c r="B146" s="53"/>
      <c r="C146" s="131"/>
      <c r="D146" s="131"/>
      <c r="E146" s="131"/>
      <c r="F146" s="131"/>
      <c r="G146" s="131"/>
      <c r="H146" s="131"/>
      <c r="I146" s="131"/>
    </row>
    <row r="147" spans="1:9">
      <c r="A147" s="116"/>
      <c r="B147" s="53"/>
      <c r="C147" s="131"/>
      <c r="D147" s="131"/>
      <c r="E147" s="131"/>
      <c r="F147" s="131"/>
      <c r="G147" s="131"/>
      <c r="H147" s="131"/>
      <c r="I147" s="131"/>
    </row>
    <row r="148" spans="1:9">
      <c r="A148" s="116"/>
      <c r="B148" s="53"/>
      <c r="C148" s="131"/>
      <c r="D148" s="131"/>
      <c r="E148" s="131"/>
      <c r="F148" s="131"/>
      <c r="G148" s="131"/>
      <c r="H148" s="131"/>
      <c r="I148" s="131"/>
    </row>
    <row r="149" spans="1:9">
      <c r="A149" s="116"/>
      <c r="B149" s="53"/>
      <c r="C149" s="131"/>
      <c r="D149" s="131"/>
      <c r="E149" s="131"/>
      <c r="F149" s="131"/>
      <c r="G149" s="131"/>
      <c r="H149" s="131"/>
      <c r="I149" s="131"/>
    </row>
    <row r="150" spans="1:9">
      <c r="A150" s="116"/>
      <c r="B150" s="53"/>
      <c r="C150" s="131"/>
      <c r="D150" s="131"/>
      <c r="E150" s="131"/>
      <c r="F150" s="131"/>
      <c r="G150" s="131"/>
      <c r="H150" s="131"/>
      <c r="I150" s="131"/>
    </row>
    <row r="151" spans="1:9">
      <c r="A151" s="116"/>
      <c r="B151" s="53"/>
      <c r="C151" s="131"/>
      <c r="D151" s="131"/>
      <c r="E151" s="131"/>
      <c r="F151" s="131"/>
      <c r="G151" s="131"/>
      <c r="H151" s="131"/>
      <c r="I151" s="131"/>
    </row>
    <row r="152" spans="1:9">
      <c r="A152" s="116"/>
      <c r="B152" s="53"/>
      <c r="C152" s="131"/>
      <c r="D152" s="131"/>
      <c r="E152" s="131"/>
      <c r="F152" s="131"/>
      <c r="G152" s="131"/>
      <c r="H152" s="131"/>
      <c r="I152" s="131"/>
    </row>
    <row r="153" spans="1:9">
      <c r="A153" s="116"/>
      <c r="B153" s="53"/>
      <c r="C153" s="131"/>
      <c r="D153" s="131"/>
      <c r="E153" s="131"/>
      <c r="F153" s="131"/>
      <c r="G153" s="131"/>
      <c r="H153" s="131"/>
      <c r="I153" s="131"/>
    </row>
    <row r="154" spans="1:9">
      <c r="A154" s="116"/>
      <c r="B154" s="53"/>
      <c r="C154" s="131"/>
      <c r="D154" s="131"/>
      <c r="E154" s="131"/>
      <c r="F154" s="131"/>
      <c r="G154" s="131"/>
      <c r="H154" s="131"/>
      <c r="I154" s="131"/>
    </row>
    <row r="155" spans="1:9">
      <c r="A155" s="116"/>
      <c r="B155" s="53"/>
      <c r="C155" s="131"/>
      <c r="D155" s="131"/>
      <c r="E155" s="131"/>
      <c r="F155" s="131"/>
      <c r="G155" s="131"/>
      <c r="H155" s="131"/>
      <c r="I155" s="131"/>
    </row>
    <row r="156" spans="1:9">
      <c r="A156" s="116"/>
      <c r="B156" s="53"/>
      <c r="C156" s="131"/>
      <c r="D156" s="131"/>
      <c r="E156" s="131"/>
      <c r="F156" s="131"/>
      <c r="G156" s="131"/>
      <c r="H156" s="131"/>
      <c r="I156" s="131"/>
    </row>
    <row r="157" spans="1:9">
      <c r="A157" s="116"/>
      <c r="B157" s="53"/>
      <c r="C157" s="131"/>
      <c r="D157" s="131"/>
      <c r="E157" s="131"/>
      <c r="F157" s="131"/>
      <c r="G157" s="131"/>
      <c r="H157" s="131"/>
      <c r="I157" s="131"/>
    </row>
    <row r="158" spans="1:9">
      <c r="A158" s="116"/>
      <c r="B158" s="53"/>
      <c r="C158" s="131"/>
      <c r="D158" s="131"/>
      <c r="E158" s="131"/>
      <c r="F158" s="131"/>
      <c r="G158" s="131"/>
      <c r="H158" s="131"/>
      <c r="I158" s="131"/>
    </row>
    <row r="159" spans="1:9">
      <c r="A159" s="116"/>
      <c r="B159" s="53"/>
      <c r="C159" s="131"/>
      <c r="D159" s="131"/>
      <c r="E159" s="131"/>
      <c r="F159" s="131"/>
      <c r="G159" s="131"/>
      <c r="H159" s="131"/>
      <c r="I159" s="131"/>
    </row>
    <row r="160" spans="1:9">
      <c r="A160" s="116"/>
      <c r="B160" s="53"/>
      <c r="C160" s="131"/>
      <c r="D160" s="131"/>
      <c r="E160" s="131"/>
      <c r="F160" s="131"/>
      <c r="G160" s="131"/>
      <c r="H160" s="131"/>
      <c r="I160" s="131"/>
    </row>
    <row r="161" spans="1:9">
      <c r="A161" s="116"/>
      <c r="B161" s="53"/>
      <c r="C161" s="131"/>
      <c r="D161" s="131"/>
      <c r="E161" s="131"/>
      <c r="F161" s="131"/>
      <c r="G161" s="131"/>
      <c r="H161" s="131"/>
      <c r="I161" s="131"/>
    </row>
    <row r="162" spans="1:9">
      <c r="A162" s="116"/>
      <c r="B162" s="53"/>
      <c r="C162" s="131"/>
      <c r="D162" s="131"/>
      <c r="E162" s="131"/>
      <c r="F162" s="131"/>
      <c r="G162" s="131"/>
      <c r="H162" s="131"/>
      <c r="I162" s="131"/>
    </row>
    <row r="163" spans="1:9">
      <c r="A163" s="116"/>
      <c r="B163" s="53"/>
      <c r="C163" s="131"/>
      <c r="D163" s="131"/>
      <c r="E163" s="131"/>
      <c r="F163" s="131"/>
      <c r="G163" s="131"/>
      <c r="H163" s="131"/>
      <c r="I163" s="131"/>
    </row>
    <row r="164" spans="1:9">
      <c r="A164" s="116"/>
      <c r="B164" s="53"/>
      <c r="C164" s="131"/>
      <c r="D164" s="131"/>
      <c r="E164" s="131"/>
      <c r="F164" s="131"/>
      <c r="G164" s="131"/>
      <c r="H164" s="131"/>
      <c r="I164" s="131"/>
    </row>
    <row r="165" spans="1:9">
      <c r="A165" s="116"/>
      <c r="B165" s="53"/>
      <c r="C165" s="131"/>
      <c r="D165" s="131"/>
      <c r="E165" s="131"/>
      <c r="F165" s="131"/>
      <c r="G165" s="131"/>
      <c r="H165" s="131"/>
      <c r="I165" s="131"/>
    </row>
    <row r="166" spans="1:9">
      <c r="A166" s="116"/>
      <c r="B166" s="53"/>
      <c r="C166" s="131"/>
      <c r="D166" s="131"/>
      <c r="E166" s="131"/>
      <c r="F166" s="131"/>
      <c r="G166" s="131"/>
      <c r="H166" s="131"/>
      <c r="I166" s="131"/>
    </row>
    <row r="167" spans="1:9">
      <c r="A167" s="116"/>
      <c r="B167" s="53"/>
      <c r="C167" s="131"/>
      <c r="D167" s="131"/>
      <c r="E167" s="131"/>
      <c r="F167" s="131"/>
      <c r="G167" s="131"/>
      <c r="H167" s="131"/>
      <c r="I167" s="131"/>
    </row>
    <row r="168" spans="1:9">
      <c r="A168" s="116"/>
      <c r="B168" s="53"/>
      <c r="C168" s="131"/>
      <c r="D168" s="131"/>
      <c r="E168" s="131"/>
      <c r="F168" s="131"/>
      <c r="G168" s="131"/>
      <c r="H168" s="131"/>
      <c r="I168" s="131"/>
    </row>
    <row r="169" spans="1:9">
      <c r="A169" s="116"/>
      <c r="B169" s="53"/>
      <c r="C169" s="131"/>
      <c r="D169" s="131"/>
      <c r="E169" s="131"/>
      <c r="F169" s="131"/>
      <c r="G169" s="131"/>
      <c r="H169" s="131"/>
      <c r="I169" s="131"/>
    </row>
    <row r="170" spans="1:9">
      <c r="A170" s="116"/>
      <c r="B170" s="53"/>
      <c r="C170" s="131"/>
      <c r="D170" s="131"/>
      <c r="E170" s="131"/>
      <c r="F170" s="131"/>
      <c r="G170" s="131"/>
      <c r="H170" s="131"/>
      <c r="I170" s="131"/>
    </row>
    <row r="171" spans="1:9">
      <c r="A171" s="116"/>
      <c r="B171" s="53"/>
      <c r="C171" s="131"/>
      <c r="D171" s="131"/>
      <c r="E171" s="131"/>
      <c r="F171" s="131"/>
      <c r="G171" s="131"/>
      <c r="H171" s="131"/>
      <c r="I171" s="131"/>
    </row>
    <row r="172" spans="1:9">
      <c r="A172" s="116"/>
      <c r="B172" s="53"/>
      <c r="C172" s="131"/>
      <c r="D172" s="131"/>
      <c r="E172" s="131"/>
      <c r="F172" s="131"/>
      <c r="G172" s="131"/>
      <c r="H172" s="131"/>
      <c r="I172" s="131"/>
    </row>
    <row r="173" spans="1:9">
      <c r="A173" s="116"/>
      <c r="B173" s="53"/>
      <c r="C173" s="131"/>
      <c r="D173" s="131"/>
      <c r="E173" s="131"/>
      <c r="F173" s="131"/>
      <c r="G173" s="131"/>
      <c r="H173" s="131"/>
      <c r="I173" s="131"/>
    </row>
    <row r="174" spans="1:9">
      <c r="A174" s="116"/>
      <c r="B174" s="53"/>
      <c r="C174" s="131"/>
      <c r="D174" s="131"/>
      <c r="E174" s="131"/>
      <c r="F174" s="131"/>
      <c r="G174" s="131"/>
      <c r="H174" s="131"/>
      <c r="I174" s="131"/>
    </row>
    <row r="175" spans="1:9">
      <c r="A175" s="116"/>
      <c r="B175" s="53"/>
      <c r="C175" s="131"/>
      <c r="D175" s="131"/>
      <c r="E175" s="131"/>
      <c r="F175" s="131"/>
      <c r="G175" s="131"/>
      <c r="H175" s="131"/>
      <c r="I175" s="131"/>
    </row>
    <row r="176" spans="1:9">
      <c r="A176" s="116"/>
      <c r="B176" s="53"/>
      <c r="C176" s="131"/>
      <c r="D176" s="131"/>
      <c r="E176" s="131"/>
      <c r="F176" s="131"/>
      <c r="G176" s="131"/>
      <c r="H176" s="131"/>
      <c r="I176" s="131"/>
    </row>
    <row r="177" spans="1:9">
      <c r="A177" s="116"/>
      <c r="B177" s="53"/>
      <c r="C177" s="131"/>
      <c r="D177" s="131"/>
      <c r="E177" s="131"/>
      <c r="F177" s="131"/>
      <c r="G177" s="131"/>
      <c r="H177" s="131"/>
      <c r="I177" s="131"/>
    </row>
    <row r="178" spans="1:9">
      <c r="A178" s="116"/>
      <c r="B178" s="53"/>
      <c r="C178" s="131"/>
      <c r="D178" s="131"/>
      <c r="E178" s="131"/>
      <c r="F178" s="131"/>
      <c r="G178" s="131"/>
      <c r="H178" s="131"/>
      <c r="I178" s="131"/>
    </row>
    <row r="179" spans="1:9">
      <c r="A179" s="116"/>
      <c r="B179" s="53"/>
      <c r="C179" s="131"/>
      <c r="D179" s="131"/>
      <c r="E179" s="131"/>
      <c r="F179" s="131"/>
      <c r="G179" s="131"/>
      <c r="H179" s="131"/>
      <c r="I179" s="131"/>
    </row>
    <row r="180" spans="1:9">
      <c r="A180" s="116"/>
      <c r="B180" s="53"/>
      <c r="C180" s="131"/>
      <c r="D180" s="131"/>
      <c r="E180" s="131"/>
      <c r="F180" s="131"/>
      <c r="G180" s="131"/>
      <c r="H180" s="131"/>
      <c r="I180" s="131"/>
    </row>
    <row r="181" spans="1:9">
      <c r="A181" s="116"/>
      <c r="B181" s="53"/>
      <c r="C181" s="131"/>
      <c r="D181" s="131"/>
      <c r="E181" s="131"/>
      <c r="F181" s="131"/>
      <c r="G181" s="131"/>
      <c r="H181" s="131"/>
      <c r="I181" s="131"/>
    </row>
    <row r="182" spans="1:9">
      <c r="A182" s="116"/>
      <c r="B182" s="53"/>
      <c r="C182" s="131"/>
      <c r="D182" s="131"/>
      <c r="E182" s="131"/>
      <c r="F182" s="131"/>
      <c r="G182" s="131"/>
      <c r="H182" s="131"/>
      <c r="I182" s="131"/>
    </row>
    <row r="183" spans="1:9">
      <c r="A183" s="116"/>
      <c r="B183" s="53"/>
      <c r="C183" s="131"/>
      <c r="D183" s="131"/>
      <c r="E183" s="131"/>
      <c r="F183" s="131"/>
      <c r="G183" s="131"/>
      <c r="H183" s="131"/>
      <c r="I183" s="131"/>
    </row>
    <row r="184" spans="1:9">
      <c r="A184" s="116"/>
      <c r="B184" s="53"/>
      <c r="C184" s="131"/>
      <c r="D184" s="131"/>
      <c r="E184" s="131"/>
      <c r="F184" s="131"/>
      <c r="G184" s="131"/>
      <c r="H184" s="131"/>
      <c r="I184" s="131"/>
    </row>
    <row r="185" spans="1:9">
      <c r="A185" s="116"/>
      <c r="B185" s="53"/>
      <c r="C185" s="131"/>
      <c r="D185" s="131"/>
      <c r="E185" s="131"/>
      <c r="F185" s="131"/>
      <c r="G185" s="131"/>
      <c r="H185" s="131"/>
      <c r="I185" s="131"/>
    </row>
    <row r="186" spans="1:9">
      <c r="A186" s="116"/>
      <c r="B186" s="53"/>
      <c r="C186" s="131"/>
      <c r="D186" s="131"/>
      <c r="E186" s="131"/>
      <c r="F186" s="131"/>
      <c r="G186" s="131"/>
      <c r="H186" s="131"/>
      <c r="I186" s="131"/>
    </row>
    <row r="187" spans="1:9">
      <c r="A187" s="116"/>
      <c r="B187" s="53"/>
      <c r="C187" s="131"/>
      <c r="D187" s="131"/>
      <c r="E187" s="131"/>
      <c r="F187" s="131"/>
      <c r="G187" s="131"/>
      <c r="H187" s="131"/>
      <c r="I187" s="131"/>
    </row>
    <row r="188" spans="1:9">
      <c r="A188" s="116"/>
      <c r="B188" s="53"/>
      <c r="C188" s="131"/>
      <c r="D188" s="131"/>
      <c r="E188" s="131"/>
      <c r="F188" s="131"/>
      <c r="G188" s="131"/>
      <c r="H188" s="131"/>
      <c r="I188" s="131"/>
    </row>
    <row r="189" spans="1:9">
      <c r="A189" s="116"/>
      <c r="B189" s="53"/>
      <c r="C189" s="131"/>
      <c r="D189" s="131"/>
      <c r="E189" s="131"/>
      <c r="F189" s="131"/>
      <c r="G189" s="131"/>
      <c r="H189" s="131"/>
      <c r="I189" s="131"/>
    </row>
    <row r="190" spans="1:9">
      <c r="A190" s="116"/>
      <c r="B190" s="53"/>
      <c r="C190" s="131"/>
      <c r="D190" s="131"/>
      <c r="E190" s="131"/>
      <c r="F190" s="131"/>
      <c r="G190" s="131"/>
      <c r="H190" s="131"/>
      <c r="I190" s="131"/>
    </row>
    <row r="191" spans="1:9">
      <c r="A191" s="116"/>
      <c r="B191" s="53"/>
      <c r="C191" s="131"/>
      <c r="D191" s="131"/>
      <c r="E191" s="131"/>
      <c r="F191" s="131"/>
      <c r="G191" s="131"/>
      <c r="H191" s="131"/>
      <c r="I191" s="131"/>
    </row>
    <row r="192" spans="1:9">
      <c r="A192" s="116"/>
      <c r="B192" s="53"/>
      <c r="C192" s="131"/>
      <c r="D192" s="131"/>
      <c r="E192" s="131"/>
      <c r="F192" s="131"/>
      <c r="G192" s="131"/>
      <c r="H192" s="131"/>
      <c r="I192" s="131"/>
    </row>
    <row r="193" spans="1:9">
      <c r="A193" s="116"/>
      <c r="B193" s="53"/>
      <c r="C193" s="131"/>
      <c r="D193" s="131"/>
      <c r="E193" s="131"/>
      <c r="F193" s="131"/>
      <c r="G193" s="131"/>
      <c r="H193" s="131"/>
      <c r="I193" s="131"/>
    </row>
    <row r="194" spans="1:9">
      <c r="A194" s="116"/>
      <c r="B194" s="53"/>
      <c r="C194" s="131"/>
      <c r="D194" s="131"/>
      <c r="E194" s="131"/>
      <c r="F194" s="131"/>
      <c r="G194" s="131"/>
      <c r="H194" s="131"/>
      <c r="I194" s="131"/>
    </row>
    <row r="195" spans="1:9">
      <c r="A195" s="116"/>
      <c r="B195" s="53"/>
      <c r="C195" s="131"/>
      <c r="D195" s="131"/>
      <c r="E195" s="131"/>
      <c r="F195" s="131"/>
      <c r="G195" s="131"/>
      <c r="H195" s="131"/>
      <c r="I195" s="131"/>
    </row>
    <row r="196" spans="1:9">
      <c r="A196" s="116"/>
      <c r="B196" s="53"/>
      <c r="C196" s="131"/>
      <c r="D196" s="131"/>
      <c r="E196" s="131"/>
      <c r="F196" s="131"/>
      <c r="G196" s="131"/>
      <c r="H196" s="131"/>
      <c r="I196" s="131"/>
    </row>
    <row r="197" spans="1:9">
      <c r="A197" s="116"/>
      <c r="B197" s="53"/>
      <c r="C197" s="131"/>
      <c r="D197" s="131"/>
      <c r="E197" s="131"/>
      <c r="F197" s="131"/>
      <c r="G197" s="131"/>
      <c r="H197" s="131"/>
      <c r="I197" s="131"/>
    </row>
    <row r="198" spans="1:9">
      <c r="A198" s="116"/>
      <c r="B198" s="53"/>
      <c r="C198" s="131"/>
      <c r="D198" s="131"/>
      <c r="E198" s="131"/>
      <c r="F198" s="131"/>
      <c r="G198" s="131"/>
      <c r="H198" s="131"/>
      <c r="I198" s="131"/>
    </row>
    <row r="199" spans="1:9">
      <c r="A199" s="116"/>
      <c r="B199" s="53"/>
      <c r="C199" s="131"/>
      <c r="D199" s="131"/>
      <c r="E199" s="131"/>
      <c r="F199" s="131"/>
      <c r="G199" s="131"/>
      <c r="H199" s="131"/>
      <c r="I199" s="131"/>
    </row>
    <row r="200" spans="1:9">
      <c r="A200" s="116"/>
      <c r="B200" s="53"/>
      <c r="C200" s="131"/>
      <c r="D200" s="131"/>
      <c r="E200" s="131"/>
      <c r="F200" s="131"/>
      <c r="G200" s="131"/>
      <c r="H200" s="131"/>
      <c r="I200" s="131"/>
    </row>
    <row r="201" spans="1:9">
      <c r="A201" s="116"/>
      <c r="B201" s="53"/>
      <c r="C201" s="131"/>
      <c r="D201" s="131"/>
      <c r="E201" s="131"/>
      <c r="F201" s="131"/>
      <c r="G201" s="131"/>
      <c r="H201" s="131"/>
      <c r="I201" s="131"/>
    </row>
    <row r="202" spans="1:9">
      <c r="A202" s="116"/>
      <c r="B202" s="53"/>
      <c r="C202" s="131"/>
      <c r="D202" s="131"/>
      <c r="E202" s="131"/>
      <c r="F202" s="131"/>
      <c r="G202" s="131"/>
      <c r="H202" s="131"/>
      <c r="I202" s="131"/>
    </row>
    <row r="203" spans="1:9">
      <c r="A203" s="116"/>
      <c r="B203" s="53"/>
      <c r="C203" s="131"/>
      <c r="D203" s="131"/>
      <c r="E203" s="131"/>
      <c r="F203" s="131"/>
      <c r="G203" s="131"/>
      <c r="H203" s="131"/>
      <c r="I203" s="131"/>
    </row>
    <row r="204" spans="1:9">
      <c r="A204" s="116"/>
      <c r="B204" s="53"/>
      <c r="C204" s="131"/>
      <c r="D204" s="131"/>
      <c r="E204" s="131"/>
      <c r="F204" s="131"/>
      <c r="G204" s="131"/>
      <c r="H204" s="131"/>
      <c r="I204" s="131"/>
    </row>
    <row r="205" spans="1:9">
      <c r="A205" s="116"/>
      <c r="B205" s="53"/>
      <c r="C205" s="131"/>
      <c r="D205" s="131"/>
      <c r="E205" s="131"/>
      <c r="F205" s="131"/>
      <c r="G205" s="131"/>
      <c r="H205" s="131"/>
      <c r="I205" s="131"/>
    </row>
    <row r="206" spans="1:9">
      <c r="A206" s="116"/>
      <c r="B206" s="53"/>
      <c r="C206" s="131"/>
      <c r="D206" s="131"/>
      <c r="E206" s="131"/>
      <c r="F206" s="131"/>
      <c r="G206" s="131"/>
      <c r="H206" s="131"/>
      <c r="I206" s="131"/>
    </row>
    <row r="207" spans="1:9">
      <c r="A207" s="116"/>
      <c r="B207" s="53"/>
      <c r="C207" s="131"/>
      <c r="D207" s="131"/>
      <c r="E207" s="131"/>
      <c r="F207" s="131"/>
      <c r="G207" s="131"/>
      <c r="H207" s="131"/>
      <c r="I207" s="131"/>
    </row>
    <row r="208" spans="1:9">
      <c r="A208" s="116"/>
      <c r="B208" s="53"/>
      <c r="C208" s="131"/>
      <c r="D208" s="131"/>
      <c r="E208" s="131"/>
      <c r="F208" s="131"/>
      <c r="G208" s="131"/>
      <c r="H208" s="131"/>
      <c r="I208" s="131"/>
    </row>
    <row r="209" spans="1:9">
      <c r="A209" s="116"/>
      <c r="B209" s="53"/>
      <c r="C209" s="131"/>
      <c r="D209" s="131"/>
      <c r="E209" s="131"/>
      <c r="F209" s="131"/>
      <c r="G209" s="131"/>
      <c r="H209" s="131"/>
      <c r="I209" s="131"/>
    </row>
    <row r="210" spans="1:9">
      <c r="A210" s="116"/>
      <c r="B210" s="53"/>
      <c r="C210" s="131"/>
      <c r="D210" s="131"/>
      <c r="E210" s="131"/>
      <c r="F210" s="131"/>
      <c r="G210" s="131"/>
      <c r="H210" s="131"/>
      <c r="I210" s="131"/>
    </row>
    <row r="211" spans="1:9">
      <c r="A211" s="116"/>
      <c r="B211" s="53"/>
      <c r="C211" s="131"/>
      <c r="D211" s="131"/>
      <c r="E211" s="131"/>
      <c r="F211" s="131"/>
      <c r="G211" s="131"/>
      <c r="H211" s="131"/>
      <c r="I211" s="131"/>
    </row>
    <row r="212" spans="1:9">
      <c r="A212" s="116"/>
      <c r="B212" s="53"/>
      <c r="C212" s="131"/>
      <c r="D212" s="131"/>
      <c r="E212" s="131"/>
      <c r="F212" s="131"/>
      <c r="G212" s="131"/>
      <c r="H212" s="131"/>
      <c r="I212" s="131"/>
    </row>
    <row r="213" spans="1:9">
      <c r="A213" s="116"/>
      <c r="B213" s="53"/>
      <c r="C213" s="131"/>
      <c r="D213" s="131"/>
      <c r="E213" s="131"/>
      <c r="F213" s="131"/>
      <c r="G213" s="131"/>
      <c r="H213" s="131"/>
      <c r="I213" s="131"/>
    </row>
    <row r="214" spans="1:9">
      <c r="A214" s="116"/>
      <c r="B214" s="53"/>
      <c r="C214" s="131"/>
      <c r="D214" s="131"/>
      <c r="E214" s="131"/>
      <c r="F214" s="131"/>
      <c r="G214" s="131"/>
      <c r="H214" s="131"/>
      <c r="I214" s="131"/>
    </row>
    <row r="215" spans="1:9">
      <c r="A215" s="116"/>
      <c r="B215" s="53"/>
      <c r="C215" s="131"/>
      <c r="D215" s="131"/>
      <c r="E215" s="131"/>
      <c r="F215" s="131"/>
      <c r="G215" s="131"/>
      <c r="H215" s="131"/>
      <c r="I215" s="131"/>
    </row>
    <row r="216" spans="1:9">
      <c r="A216" s="116"/>
      <c r="B216" s="53"/>
      <c r="C216" s="131"/>
      <c r="D216" s="131"/>
      <c r="E216" s="131"/>
      <c r="F216" s="131"/>
      <c r="G216" s="131"/>
      <c r="H216" s="131"/>
      <c r="I216" s="131"/>
    </row>
    <row r="217" spans="1:9">
      <c r="A217" s="116"/>
      <c r="B217" s="53"/>
      <c r="C217" s="131"/>
      <c r="D217" s="131"/>
      <c r="E217" s="131"/>
      <c r="F217" s="131"/>
      <c r="G217" s="131"/>
      <c r="H217" s="131"/>
      <c r="I217" s="131"/>
    </row>
    <row r="218" spans="1:9">
      <c r="A218" s="116"/>
      <c r="B218" s="53"/>
      <c r="C218" s="131"/>
      <c r="D218" s="131"/>
      <c r="E218" s="131"/>
      <c r="F218" s="131"/>
      <c r="G218" s="131"/>
      <c r="H218" s="131"/>
      <c r="I218" s="131"/>
    </row>
    <row r="219" spans="1:9">
      <c r="A219" s="116"/>
      <c r="B219" s="53"/>
      <c r="C219" s="131"/>
      <c r="D219" s="131"/>
      <c r="E219" s="131"/>
      <c r="F219" s="131"/>
      <c r="G219" s="131"/>
      <c r="H219" s="131"/>
      <c r="I219" s="131"/>
    </row>
    <row r="220" spans="1:9">
      <c r="A220" s="116"/>
      <c r="B220" s="53"/>
      <c r="C220" s="131"/>
      <c r="D220" s="131"/>
      <c r="E220" s="131"/>
      <c r="F220" s="131"/>
      <c r="G220" s="131"/>
      <c r="H220" s="131"/>
      <c r="I220" s="131"/>
    </row>
    <row r="221" spans="1:9">
      <c r="A221" s="116"/>
      <c r="B221" s="53"/>
      <c r="C221" s="131"/>
      <c r="D221" s="131"/>
      <c r="E221" s="131"/>
      <c r="F221" s="131"/>
      <c r="G221" s="131"/>
      <c r="H221" s="131"/>
      <c r="I221" s="131"/>
    </row>
    <row r="222" spans="1:9">
      <c r="A222" s="116"/>
      <c r="B222" s="53"/>
      <c r="C222" s="131"/>
      <c r="D222" s="131"/>
      <c r="E222" s="131"/>
      <c r="F222" s="131"/>
      <c r="G222" s="131"/>
      <c r="H222" s="131"/>
      <c r="I222" s="131"/>
    </row>
    <row r="223" spans="1:9">
      <c r="A223" s="116"/>
      <c r="B223" s="53"/>
      <c r="C223" s="131"/>
      <c r="D223" s="131"/>
      <c r="E223" s="131"/>
      <c r="F223" s="131"/>
      <c r="G223" s="131"/>
      <c r="H223" s="131"/>
      <c r="I223" s="131"/>
    </row>
    <row r="224" spans="1:9">
      <c r="A224" s="116"/>
      <c r="B224" s="53"/>
      <c r="C224" s="131"/>
      <c r="D224" s="131"/>
      <c r="E224" s="131"/>
      <c r="F224" s="131"/>
      <c r="G224" s="131"/>
      <c r="H224" s="131"/>
      <c r="I224" s="131"/>
    </row>
    <row r="225" spans="1:9">
      <c r="A225" s="116"/>
      <c r="B225" s="53"/>
      <c r="C225" s="131"/>
      <c r="D225" s="131"/>
      <c r="E225" s="131"/>
      <c r="F225" s="131"/>
      <c r="G225" s="131"/>
      <c r="H225" s="131"/>
      <c r="I225" s="131"/>
    </row>
    <row r="226" spans="1:9">
      <c r="A226" s="116"/>
      <c r="B226" s="53"/>
      <c r="C226" s="131"/>
      <c r="D226" s="131"/>
      <c r="E226" s="131"/>
      <c r="F226" s="131"/>
      <c r="G226" s="131"/>
      <c r="H226" s="131"/>
      <c r="I226" s="131"/>
    </row>
    <row r="227" spans="1:9">
      <c r="A227" s="116"/>
      <c r="B227" s="53"/>
      <c r="C227" s="131"/>
      <c r="D227" s="131"/>
      <c r="E227" s="131"/>
      <c r="F227" s="131"/>
      <c r="G227" s="131"/>
      <c r="H227" s="131"/>
      <c r="I227" s="131"/>
    </row>
    <row r="228" spans="1:9">
      <c r="A228" s="116"/>
      <c r="B228" s="53"/>
      <c r="C228" s="131"/>
      <c r="D228" s="131"/>
      <c r="E228" s="131"/>
      <c r="F228" s="131"/>
      <c r="G228" s="131"/>
      <c r="H228" s="131"/>
      <c r="I228" s="131"/>
    </row>
    <row r="229" spans="1:9">
      <c r="A229" s="116"/>
      <c r="B229" s="53"/>
      <c r="C229" s="131"/>
      <c r="D229" s="131"/>
      <c r="E229" s="131"/>
      <c r="F229" s="131"/>
      <c r="G229" s="131"/>
      <c r="H229" s="131"/>
      <c r="I229" s="131"/>
    </row>
    <row r="230" spans="1:9">
      <c r="A230" s="116"/>
      <c r="B230" s="53"/>
      <c r="C230" s="131"/>
      <c r="D230" s="131"/>
      <c r="E230" s="131"/>
      <c r="F230" s="131"/>
      <c r="G230" s="131"/>
      <c r="H230" s="131"/>
      <c r="I230" s="131"/>
    </row>
    <row r="231" spans="1:9">
      <c r="A231" s="116"/>
      <c r="B231" s="53"/>
      <c r="C231" s="131"/>
      <c r="D231" s="131"/>
      <c r="E231" s="131"/>
      <c r="F231" s="131"/>
      <c r="G231" s="131"/>
      <c r="H231" s="131"/>
      <c r="I231" s="131"/>
    </row>
    <row r="232" spans="1:9">
      <c r="A232" s="116"/>
      <c r="B232" s="53"/>
      <c r="C232" s="131"/>
      <c r="D232" s="131"/>
      <c r="E232" s="131"/>
      <c r="F232" s="131"/>
      <c r="G232" s="131"/>
      <c r="H232" s="131"/>
      <c r="I232" s="131"/>
    </row>
    <row r="233" spans="1:9">
      <c r="A233" s="116"/>
      <c r="B233" s="53"/>
      <c r="C233" s="131"/>
      <c r="D233" s="131"/>
      <c r="E233" s="131"/>
      <c r="F233" s="131"/>
      <c r="G233" s="131"/>
      <c r="H233" s="131"/>
      <c r="I233" s="131"/>
    </row>
    <row r="234" spans="1:9">
      <c r="A234" s="116"/>
      <c r="B234" s="53"/>
      <c r="C234" s="131"/>
      <c r="D234" s="131"/>
      <c r="E234" s="131"/>
      <c r="F234" s="131"/>
      <c r="G234" s="131"/>
      <c r="H234" s="131"/>
      <c r="I234" s="131"/>
    </row>
  </sheetData>
  <mergeCells count="102">
    <mergeCell ref="A25:E25"/>
    <mergeCell ref="M20:M21"/>
    <mergeCell ref="P20:P21"/>
    <mergeCell ref="A46:B46"/>
    <mergeCell ref="A84:B84"/>
    <mergeCell ref="A70:B70"/>
    <mergeCell ref="A57:B57"/>
    <mergeCell ref="J20:J21"/>
    <mergeCell ref="L20:L21"/>
    <mergeCell ref="B18:B21"/>
    <mergeCell ref="D18:D21"/>
    <mergeCell ref="A1:U1"/>
    <mergeCell ref="A4:B4"/>
    <mergeCell ref="A5:B5"/>
    <mergeCell ref="A6:B6"/>
    <mergeCell ref="C4:M4"/>
    <mergeCell ref="C5:M5"/>
    <mergeCell ref="C2:M2"/>
    <mergeCell ref="A3:B3"/>
    <mergeCell ref="C3:M3"/>
    <mergeCell ref="C6:M6"/>
    <mergeCell ref="A2:B2"/>
    <mergeCell ref="A36:E36"/>
    <mergeCell ref="R20:R21"/>
    <mergeCell ref="F19:F21"/>
    <mergeCell ref="A126:E126"/>
    <mergeCell ref="A45:E45"/>
    <mergeCell ref="A22:E22"/>
    <mergeCell ref="A29:E29"/>
    <mergeCell ref="C7:M7"/>
    <mergeCell ref="A7:B7"/>
    <mergeCell ref="A11:B11"/>
    <mergeCell ref="C11:M11"/>
    <mergeCell ref="C8:M8"/>
    <mergeCell ref="A13:B13"/>
    <mergeCell ref="C9:M9"/>
    <mergeCell ref="C10:M10"/>
    <mergeCell ref="O20:O21"/>
    <mergeCell ref="C14:U14"/>
    <mergeCell ref="C15:U15"/>
    <mergeCell ref="C16:U16"/>
    <mergeCell ref="S19:U19"/>
    <mergeCell ref="P18:U18"/>
    <mergeCell ref="A14:B14"/>
    <mergeCell ref="A15:B15"/>
    <mergeCell ref="H18:H21"/>
    <mergeCell ref="A8:B8"/>
    <mergeCell ref="A9:B9"/>
    <mergeCell ref="A10:B10"/>
    <mergeCell ref="C17:U17"/>
    <mergeCell ref="P19:R19"/>
    <mergeCell ref="M19:O19"/>
    <mergeCell ref="J19:L19"/>
    <mergeCell ref="U20:U21"/>
    <mergeCell ref="J18:O18"/>
    <mergeCell ref="I18:I21"/>
    <mergeCell ref="S20:S21"/>
    <mergeCell ref="A18:A21"/>
    <mergeCell ref="F18:G18"/>
    <mergeCell ref="C18:C21"/>
    <mergeCell ref="A16:B16"/>
    <mergeCell ref="G19:G21"/>
    <mergeCell ref="E18:E21"/>
    <mergeCell ref="A131:B131"/>
    <mergeCell ref="F131:I131"/>
    <mergeCell ref="J131:K131"/>
    <mergeCell ref="M131:N131"/>
    <mergeCell ref="S131:T131"/>
    <mergeCell ref="P131:Q131"/>
    <mergeCell ref="A103:B103"/>
    <mergeCell ref="S133:T133"/>
    <mergeCell ref="A130:E130"/>
    <mergeCell ref="A133:B133"/>
    <mergeCell ref="F133:I133"/>
    <mergeCell ref="J133:K133"/>
    <mergeCell ref="M133:N133"/>
    <mergeCell ref="P133:Q133"/>
    <mergeCell ref="A124:E124"/>
    <mergeCell ref="A134:E134"/>
    <mergeCell ref="A135:B135"/>
    <mergeCell ref="F135:I135"/>
    <mergeCell ref="J135:K135"/>
    <mergeCell ref="M135:N135"/>
    <mergeCell ref="P135:Q135"/>
    <mergeCell ref="S135:T135"/>
    <mergeCell ref="V62:Z62"/>
    <mergeCell ref="V59:Z59"/>
    <mergeCell ref="A132:E132"/>
    <mergeCell ref="S127:T127"/>
    <mergeCell ref="A128:E128"/>
    <mergeCell ref="A129:B129"/>
    <mergeCell ref="F129:I129"/>
    <mergeCell ref="J129:K129"/>
    <mergeCell ref="M129:N129"/>
    <mergeCell ref="P129:Q129"/>
    <mergeCell ref="A119:E119"/>
    <mergeCell ref="A127:B127"/>
    <mergeCell ref="F127:I127"/>
    <mergeCell ref="J127:K127"/>
    <mergeCell ref="M127:N127"/>
    <mergeCell ref="P127:Q127"/>
    <mergeCell ref="S129:T12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landscape" cellComments="atEnd" r:id="rId1"/>
  <rowBreaks count="1" manualBreakCount="1">
    <brk id="55" max="39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HRP</vt:lpstr>
      <vt:lpstr>HRP!Obszar_wydruku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Oświecimski</dc:creator>
  <cp:lastModifiedBy>Patrycja Ciempka</cp:lastModifiedBy>
  <cp:lastPrinted>2025-09-05T09:23:46Z</cp:lastPrinted>
  <dcterms:created xsi:type="dcterms:W3CDTF">2009-06-11T13:56:30Z</dcterms:created>
  <dcterms:modified xsi:type="dcterms:W3CDTF">2025-11-03T08:43:24Z</dcterms:modified>
</cp:coreProperties>
</file>