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98" activeTab="0"/>
  </bookViews>
  <sheets>
    <sheet name="Harmonogram_T1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'Harmonogram_T1'!$A$1:$AP$97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<sst xmlns="http://schemas.openxmlformats.org/spreadsheetml/2006/main" count="361" uniqueCount="143">
  <si>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</si>
  <si>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</si>
  <si>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</si>
  <si>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</si>
  <si>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</si>
  <si>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</si>
  <si>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</si>
  <si>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</si>
  <si>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</si>
  <si>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</si>
  <si>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</si>
  <si>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</si>
  <si>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</si>
  <si>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</si>
  <si>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</si>
  <si>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</si>
  <si>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</si>
  <si>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</si>
  <si>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</si>
  <si>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</si>
  <si>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</si>
  <si>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</si>
  <si>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</si>
  <si>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</si>
  <si>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</si>
  <si>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</si>
  <si>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</si>
  <si>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</si>
  <si>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</si>
  <si>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</si>
  <si>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IV rok</t>
  </si>
  <si>
    <t>V rok</t>
  </si>
  <si>
    <t>7 sem</t>
  </si>
  <si>
    <t>8 sem</t>
  </si>
  <si>
    <t>9 sem</t>
  </si>
  <si>
    <t>10 sem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</si>
  <si>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</si>
  <si>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</si>
  <si>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</si>
  <si>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</si>
  <si>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</si>
  <si>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</si>
  <si>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</si>
  <si>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</si>
  <si>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</si>
  <si>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</si>
  <si>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</si>
  <si>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</si>
  <si>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</si>
  <si>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Katolicka nauka społeczna</t>
  </si>
  <si>
    <t>O</t>
  </si>
  <si>
    <t>W</t>
  </si>
  <si>
    <t>Pedagogika ignacjańska</t>
  </si>
  <si>
    <t>Komunikacja społeczna</t>
  </si>
  <si>
    <t>K</t>
  </si>
  <si>
    <t>F</t>
  </si>
  <si>
    <t>Z</t>
  </si>
  <si>
    <t>S</t>
  </si>
  <si>
    <t>Metodyka pracy naukowej i ochrona własności intelektualnej</t>
  </si>
  <si>
    <t>Ć</t>
  </si>
  <si>
    <t>Wstęp do turystyki</t>
  </si>
  <si>
    <t>Wstęp do rekreacji</t>
  </si>
  <si>
    <t>Geografia z geografią turyzmu</t>
  </si>
  <si>
    <t>Ekonomika turystyki i rekreacji</t>
  </si>
  <si>
    <t>Zarządzanie, marketing i informacja w turystyce i rekreacji</t>
  </si>
  <si>
    <t>Podstawy fizjologii człowieka i pierwszej pomocy</t>
  </si>
  <si>
    <t>Ochrona i kształtowanie środowiska</t>
  </si>
  <si>
    <t>Prawo w turystyce</t>
  </si>
  <si>
    <t>Obsługa ruchu turystycznego</t>
  </si>
  <si>
    <t>Hotelarstwo i gastronomia</t>
  </si>
  <si>
    <t>Przewodnictwo i pilotaż</t>
  </si>
  <si>
    <t>E-turystyka</t>
  </si>
  <si>
    <t>Turystyka religijna</t>
  </si>
  <si>
    <t>Atrakcyjność turystyczna Małopolski</t>
  </si>
  <si>
    <t>30 K</t>
  </si>
  <si>
    <t>Współpraca z samorządami i organizacjami pozarządowymi</t>
  </si>
  <si>
    <t>Wstęp do muzealnictwa</t>
  </si>
  <si>
    <t>Własna działalność turystyczna</t>
  </si>
  <si>
    <t>Produkty tradycyjne i regionalne w turystyce</t>
  </si>
  <si>
    <t xml:space="preserve">Organizacja i obsługa w turystyce biznesowej </t>
  </si>
  <si>
    <t>Światowe wydarzenia kulturowe i sportowe</t>
  </si>
  <si>
    <t>Programowanie eventów turystyki miejskiej i kulturowej</t>
  </si>
  <si>
    <t>Alternatywne formy rekreacji</t>
  </si>
  <si>
    <t>Dyplomacja gospodarcza i etykieta w biznesie</t>
  </si>
  <si>
    <t>Tworzenie wyspecjalizowanych ofert turystycznych</t>
  </si>
  <si>
    <t>Własna firma w branży MICE</t>
  </si>
  <si>
    <t>Business English for Tourism</t>
  </si>
  <si>
    <t xml:space="preserve">Wprowadzenie do praktyk </t>
  </si>
  <si>
    <t xml:space="preserve">Praktyka zawodowa </t>
  </si>
  <si>
    <t>Wyżyna Małopolska</t>
  </si>
  <si>
    <t>Targi turystyczne</t>
  </si>
  <si>
    <t>Wychowanie fizyczne</t>
  </si>
  <si>
    <t>Język angielski</t>
  </si>
  <si>
    <t>Język obcy nowożytny II (do wyboru jeden)</t>
  </si>
  <si>
    <t>Filozoficzny</t>
  </si>
  <si>
    <t>Kulturoznawstwa</t>
  </si>
  <si>
    <t>Turystyka i rekreacja</t>
  </si>
  <si>
    <t>Praktyczny</t>
  </si>
  <si>
    <t>Stacjonarne</t>
  </si>
  <si>
    <t>I stopnia</t>
  </si>
  <si>
    <t>Turystyka kulturowa</t>
  </si>
  <si>
    <t>Centra pielgrzymkowe</t>
  </si>
  <si>
    <t>Podstawy historii sztuki</t>
  </si>
  <si>
    <t>Ścieżka: Turystyka biznesowa i kwalifikowana</t>
  </si>
  <si>
    <t>Turystyka dzieci i młodzieży</t>
  </si>
  <si>
    <t>Ekskluzywny hotel i gastronomia</t>
  </si>
  <si>
    <t>Historia kultury</t>
  </si>
  <si>
    <r>
      <t>Międzynarodowe miasta i centra turystyczne</t>
    </r>
    <r>
      <rPr>
        <sz val="11"/>
        <rFont val="Calibri"/>
        <family val="2"/>
      </rPr>
      <t xml:space="preserve"> i ich dziedzictwo</t>
    </r>
  </si>
  <si>
    <t xml:space="preserve">Kultura regionalna w turystyce biznesowej </t>
  </si>
  <si>
    <t xml:space="preserve">Organizacja i obsługa w turystyce kwalifikowanej </t>
  </si>
  <si>
    <t xml:space="preserve">Lokalne produkty kulturowe </t>
  </si>
  <si>
    <t>Łącznie W:</t>
  </si>
  <si>
    <t>Łącznie I:</t>
  </si>
  <si>
    <t>Łącznie ECTS</t>
  </si>
  <si>
    <t>III. MODUŁY KIERUNKOWE</t>
  </si>
  <si>
    <t>IV. MODUŁ: ŚCIEŻKA</t>
  </si>
  <si>
    <t>V. MODUŁY ĆWICZEŃ TERENOWYCH</t>
  </si>
  <si>
    <t>VI. MODUŁ PRAKTYK</t>
  </si>
  <si>
    <t>VII. MODUŁ UZUPEŁNIAJĄCY</t>
  </si>
  <si>
    <t>W+K</t>
  </si>
  <si>
    <t>K+P</t>
  </si>
  <si>
    <t>W+P</t>
  </si>
  <si>
    <t>P</t>
  </si>
  <si>
    <r>
      <t>BHP (</t>
    </r>
    <r>
      <rPr>
        <i/>
        <sz val="11"/>
        <rFont val="Calibri"/>
        <family val="2"/>
      </rPr>
      <t>kurs e-learningowy</t>
    </r>
    <r>
      <rPr>
        <sz val="11"/>
        <rFont val="Calibri"/>
        <family val="2"/>
      </rPr>
      <t>)</t>
    </r>
  </si>
  <si>
    <t>Seminarium  licencjackie</t>
  </si>
  <si>
    <t>Komunikacja międzykulturowa</t>
  </si>
  <si>
    <t>Dylematy współczesnej turystyki i zarządzanie kryzysowe</t>
  </si>
  <si>
    <t>Dziedzictwo miast i centrów turystycnych</t>
  </si>
  <si>
    <t>Komunikacja w turystyce międzynarodowej i regionalnej</t>
  </si>
  <si>
    <t>Dziedzictwo historyczno-kulturowe Polski</t>
  </si>
  <si>
    <t>Światowe wydarzenia kulturalne</t>
  </si>
  <si>
    <t>Etniczne i religijne zróżnicowanie  świata</t>
  </si>
  <si>
    <t>Turystyka sentymentalna</t>
  </si>
  <si>
    <t>Organizacja i obsługa w turystyce regionalnej</t>
  </si>
  <si>
    <t>Organizacja i obsługa w turystyce międzynarodowej</t>
  </si>
  <si>
    <t>Komunikacja w turystyce biznesowej</t>
  </si>
  <si>
    <t>Ćwiczenia terenowe I</t>
  </si>
  <si>
    <t>Ćwiczenia terenowe II</t>
  </si>
  <si>
    <t>Ćwiczenia terenowe III</t>
  </si>
  <si>
    <t>Technologie informacyjne w turystyce – warsztaty komputerowe</t>
  </si>
  <si>
    <r>
      <t>Scieżka:</t>
    </r>
    <r>
      <rPr>
        <sz val="10"/>
        <rFont val="Calibri"/>
        <family val="2"/>
      </rPr>
      <t>Turystyka międzynarodowa i regionalna</t>
    </r>
  </si>
  <si>
    <t>Harmonogram realizacji programu studiów dla studiów I, II stopnia i jednolitych magisterskich.</t>
  </si>
  <si>
    <r>
      <t xml:space="preserve">Obowiązuje studentów rozpoczynających studia od roku akademickiego: </t>
    </r>
    <r>
      <rPr>
        <b/>
        <sz val="11"/>
        <rFont val="Cambria"/>
        <family val="1"/>
      </rPr>
      <t>2020/21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</si>
</sst>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color indexed="10"/>
      <name val="Cambria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sz val="10"/>
      <name val="Arial CE"/>
      <family val="0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Calibri"/>
      <family val="2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rgb="FFFF0000"/>
      <name val="Calibri"/>
      <family val="2"/>
    </font>
    <font>
      <b/>
      <i/>
      <sz val="11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9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 applyProtection="1">
      <alignment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34" fillId="34" borderId="0" xfId="0" applyFont="1" applyFill="1" applyAlignment="1">
      <alignment/>
    </xf>
    <xf numFmtId="0" fontId="34" fillId="34" borderId="0" xfId="0" applyFont="1" applyFill="1" applyAlignment="1">
      <alignment horizontal="center"/>
    </xf>
    <xf numFmtId="0" fontId="65" fillId="34" borderId="0" xfId="0" applyFont="1" applyFill="1" applyAlignment="1">
      <alignment/>
    </xf>
    <xf numFmtId="0" fontId="35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65" fillId="34" borderId="0" xfId="0" applyFont="1" applyFill="1" applyAlignment="1" applyProtection="1">
      <alignment/>
      <protection locked="0"/>
    </xf>
    <xf numFmtId="0" fontId="34" fillId="34" borderId="0" xfId="0" applyFont="1" applyFill="1" applyAlignment="1" applyProtection="1">
      <alignment/>
      <protection locked="0"/>
    </xf>
    <xf numFmtId="0" fontId="37" fillId="34" borderId="0" xfId="0" applyFont="1" applyFill="1" applyAlignment="1" applyProtection="1">
      <alignment/>
      <protection locked="0"/>
    </xf>
    <xf numFmtId="0" fontId="38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0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4" fillId="33" borderId="13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34" borderId="0" xfId="0" applyFont="1" applyFill="1" applyBorder="1" applyAlignment="1">
      <alignment/>
    </xf>
    <xf numFmtId="0" fontId="34" fillId="34" borderId="0" xfId="0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65" fillId="34" borderId="0" xfId="0" applyFont="1" applyFill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38" fillId="34" borderId="0" xfId="0" applyFont="1" applyFill="1" applyBorder="1" applyAlignment="1">
      <alignment/>
    </xf>
    <xf numFmtId="0" fontId="42" fillId="34" borderId="0" xfId="0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43" fillId="34" borderId="0" xfId="0" applyFont="1" applyFill="1" applyAlignment="1" applyProtection="1">
      <alignment horizontal="left"/>
      <protection hidden="1"/>
    </xf>
    <xf numFmtId="0" fontId="44" fillId="34" borderId="0" xfId="0" applyFont="1" applyFill="1" applyBorder="1" applyAlignment="1">
      <alignment/>
    </xf>
    <xf numFmtId="0" fontId="34" fillId="0" borderId="0" xfId="0" applyFont="1" applyFill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5" fillId="0" borderId="19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65" fillId="34" borderId="0" xfId="0" applyFont="1" applyFill="1" applyBorder="1" applyAlignment="1">
      <alignment vertical="center"/>
    </xf>
    <xf numFmtId="0" fontId="34" fillId="34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40" fillId="34" borderId="13" xfId="0" applyFont="1" applyFill="1" applyBorder="1" applyAlignment="1">
      <alignment/>
    </xf>
    <xf numFmtId="0" fontId="40" fillId="34" borderId="20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2" fillId="0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12" fillId="0" borderId="22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1" fontId="12" fillId="0" borderId="10" xfId="52" applyNumberFormat="1" applyFont="1" applyFill="1" applyBorder="1" applyAlignment="1">
      <alignment horizontal="left" vertical="center" wrapText="1"/>
      <protection/>
    </xf>
    <xf numFmtId="1" fontId="12" fillId="0" borderId="10" xfId="0" applyNumberFormat="1" applyFont="1" applyFill="1" applyBorder="1" applyAlignment="1" quotePrefix="1">
      <alignment horizontal="left" vertical="center" wrapText="1"/>
    </xf>
    <xf numFmtId="0" fontId="5" fillId="37" borderId="10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2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8" fillId="34" borderId="12" xfId="0" applyFont="1" applyFill="1" applyBorder="1" applyAlignment="1">
      <alignment horizontal="center"/>
    </xf>
    <xf numFmtId="0" fontId="14" fillId="36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14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26" borderId="1" xfId="39" applyFont="1" applyAlignment="1">
      <alignment horizontal="center"/>
    </xf>
    <xf numFmtId="0" fontId="38" fillId="35" borderId="3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/>
    </xf>
    <xf numFmtId="1" fontId="12" fillId="0" borderId="10" xfId="52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/>
    </xf>
    <xf numFmtId="0" fontId="4" fillId="19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42" fillId="34" borderId="0" xfId="0" applyFont="1" applyFill="1" applyBorder="1" applyAlignment="1" applyProtection="1">
      <alignment horizontal="left"/>
      <protection hidden="1"/>
    </xf>
    <xf numFmtId="0" fontId="42" fillId="34" borderId="10" xfId="0" applyFont="1" applyFill="1" applyBorder="1" applyAlignment="1" applyProtection="1">
      <alignment horizontal="left"/>
      <protection hidden="1"/>
    </xf>
    <xf numFmtId="0" fontId="42" fillId="34" borderId="10" xfId="0" applyFont="1" applyFill="1" applyBorder="1" applyAlignment="1" applyProtection="1">
      <alignment horizontal="left"/>
      <protection hidden="1" locked="0"/>
    </xf>
    <xf numFmtId="0" fontId="14" fillId="34" borderId="10" xfId="0" applyFont="1" applyFill="1" applyBorder="1" applyAlignment="1" applyProtection="1">
      <alignment horizontal="left"/>
      <protection hidden="1"/>
    </xf>
    <xf numFmtId="0" fontId="14" fillId="34" borderId="10" xfId="0" applyFont="1" applyFill="1" applyBorder="1" applyAlignment="1" applyProtection="1">
      <alignment horizontal="left"/>
      <protection hidden="1" locked="0"/>
    </xf>
    <xf numFmtId="0" fontId="42" fillId="34" borderId="10" xfId="0" applyFont="1" applyFill="1" applyBorder="1" applyAlignment="1">
      <alignment horizontal="left"/>
    </xf>
    <xf numFmtId="0" fontId="40" fillId="0" borderId="17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left"/>
    </xf>
    <xf numFmtId="0" fontId="14" fillId="34" borderId="13" xfId="0" applyFont="1" applyFill="1" applyBorder="1" applyAlignment="1" applyProtection="1">
      <alignment horizontal="left"/>
      <protection hidden="1"/>
    </xf>
    <xf numFmtId="0" fontId="14" fillId="34" borderId="20" xfId="0" applyFont="1" applyFill="1" applyBorder="1" applyAlignment="1" applyProtection="1">
      <alignment horizontal="left"/>
      <protection hidden="1"/>
    </xf>
    <xf numFmtId="0" fontId="14" fillId="34" borderId="15" xfId="0" applyFont="1" applyFill="1" applyBorder="1" applyAlignment="1" applyProtection="1">
      <alignment horizontal="left"/>
      <protection hidden="1"/>
    </xf>
    <xf numFmtId="0" fontId="42" fillId="34" borderId="13" xfId="0" applyFont="1" applyFill="1" applyBorder="1" applyAlignment="1" applyProtection="1">
      <alignment horizontal="center"/>
      <protection hidden="1"/>
    </xf>
    <xf numFmtId="0" fontId="42" fillId="34" borderId="15" xfId="0" applyFont="1" applyFill="1" applyBorder="1" applyAlignment="1" applyProtection="1">
      <alignment horizontal="center"/>
      <protection hidden="1"/>
    </xf>
    <xf numFmtId="0" fontId="39" fillId="34" borderId="0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 vertical="center"/>
    </xf>
    <xf numFmtId="0" fontId="14" fillId="39" borderId="34" xfId="0" applyFont="1" applyFill="1" applyBorder="1" applyAlignment="1">
      <alignment horizontal="center" vertical="center"/>
    </xf>
    <xf numFmtId="0" fontId="14" fillId="39" borderId="3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69" fillId="34" borderId="0" xfId="0" applyFont="1" applyFill="1" applyBorder="1" applyAlignment="1">
      <alignment horizontal="left"/>
    </xf>
    <xf numFmtId="0" fontId="14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40" borderId="16" xfId="0" applyFont="1" applyFill="1" applyBorder="1" applyAlignment="1">
      <alignment horizontal="center" vertical="center"/>
    </xf>
    <xf numFmtId="0" fontId="14" fillId="40" borderId="34" xfId="0" applyFont="1" applyFill="1" applyBorder="1" applyAlignment="1">
      <alignment horizontal="center" vertical="center"/>
    </xf>
    <xf numFmtId="0" fontId="14" fillId="40" borderId="37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41" borderId="16" xfId="0" applyFont="1" applyFill="1" applyBorder="1" applyAlignment="1">
      <alignment horizontal="center" vertical="center"/>
    </xf>
    <xf numFmtId="0" fontId="14" fillId="41" borderId="34" xfId="0" applyFont="1" applyFill="1" applyBorder="1" applyAlignment="1">
      <alignment horizontal="center" vertical="center"/>
    </xf>
    <xf numFmtId="0" fontId="14" fillId="41" borderId="37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wrapText="1"/>
    </xf>
    <xf numFmtId="0" fontId="14" fillId="42" borderId="36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40" fillId="34" borderId="42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43" borderId="16" xfId="0" applyFont="1" applyFill="1" applyBorder="1" applyAlignment="1">
      <alignment horizontal="center" vertical="center"/>
    </xf>
    <xf numFmtId="0" fontId="14" fillId="43" borderId="34" xfId="0" applyFont="1" applyFill="1" applyBorder="1" applyAlignment="1">
      <alignment horizontal="center" vertical="center"/>
    </xf>
    <xf numFmtId="0" fontId="14" fillId="43" borderId="37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4" fillId="37" borderId="3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46" fillId="0" borderId="1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4" fillId="43" borderId="18" xfId="0" applyFont="1" applyFill="1" applyBorder="1" applyAlignment="1">
      <alignment horizontal="center" vertical="center"/>
    </xf>
    <xf numFmtId="0" fontId="14" fillId="43" borderId="40" xfId="0" applyFont="1" applyFill="1" applyBorder="1" applyAlignment="1">
      <alignment horizontal="center" vertical="center"/>
    </xf>
    <xf numFmtId="0" fontId="14" fillId="43" borderId="41" xfId="0" applyFont="1" applyFill="1" applyBorder="1" applyAlignment="1">
      <alignment horizontal="center" vertical="center"/>
    </xf>
    <xf numFmtId="0" fontId="14" fillId="42" borderId="18" xfId="0" applyFont="1" applyFill="1" applyBorder="1" applyAlignment="1">
      <alignment horizontal="center" vertical="center"/>
    </xf>
    <xf numFmtId="0" fontId="14" fillId="42" borderId="40" xfId="0" applyFont="1" applyFill="1" applyBorder="1" applyAlignment="1">
      <alignment horizontal="center" vertical="center"/>
    </xf>
    <xf numFmtId="0" fontId="14" fillId="42" borderId="41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4" fillId="37" borderId="40" xfId="0" applyFont="1" applyFill="1" applyBorder="1" applyAlignment="1">
      <alignment horizontal="center" vertical="center"/>
    </xf>
    <xf numFmtId="0" fontId="14" fillId="37" borderId="41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14" fillId="39" borderId="40" xfId="0" applyFont="1" applyFill="1" applyBorder="1" applyAlignment="1">
      <alignment horizontal="center" vertical="center"/>
    </xf>
    <xf numFmtId="0" fontId="14" fillId="39" borderId="41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40" fillId="0" borderId="43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4"/>
  <sheetViews>
    <sheetView tabSelected="1" zoomScale="80" zoomScaleNormal="80" zoomScaleSheetLayoutView="70" workbookViewId="0" topLeftCell="A88">
      <selection activeCell="B13" sqref="B13"/>
    </sheetView>
  </sheetViews>
  <sheetFormatPr defaultColWidth="8.796875" defaultRowHeight="14.25"/>
  <cols>
    <col min="1" max="1" width="3.5" style="5" customWidth="1"/>
    <col min="2" max="2" width="74.8984375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8.0976562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6.69921875" style="4" hidden="1" customWidth="1"/>
    <col min="29" max="29" width="4.59765625" style="4" hidden="1" customWidth="1"/>
    <col min="30" max="30" width="5.5" style="4" hidden="1" customWidth="1"/>
    <col min="31" max="31" width="5.8984375" style="4" hidden="1" customWidth="1"/>
    <col min="32" max="32" width="8" style="4" hidden="1" customWidth="1"/>
    <col min="33" max="38" width="4.59765625" style="4" hidden="1" customWidth="1"/>
    <col min="39" max="39" width="6.3984375" style="4" hidden="1" customWidth="1"/>
    <col min="40" max="40" width="9.3984375" style="2" bestFit="1" customWidth="1"/>
    <col min="41" max="41" width="9" style="2" customWidth="1"/>
    <col min="42" max="42" width="12.19921875" style="2" customWidth="1"/>
    <col min="43" max="16384" width="9" style="2" customWidth="1"/>
  </cols>
  <sheetData>
    <row r="1" spans="1:39" s="1" customFormat="1" ht="14.25">
      <c r="A1" s="166" t="s">
        <v>141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</row>
    <row r="2" spans="1:39" ht="14.25" customHeight="1">
      <c r="A2" s="168" t="s">
        <v>142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</row>
    <row r="3" spans="1:39" ht="14.25">
      <c r="A3" s="169" t="s">
        <v>47</v>
      </c>
      <c r="B3" s="169"/>
      <c r="C3" s="171" t="s">
        <v>94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9"/>
      <c r="O3" s="9"/>
      <c r="P3" s="12"/>
      <c r="Q3" s="11"/>
      <c r="R3" s="11"/>
      <c r="S3" s="9"/>
      <c r="T3" s="9"/>
      <c r="U3" s="9"/>
      <c r="V3" s="9"/>
      <c r="W3" s="9"/>
      <c r="X3" s="9"/>
      <c r="Y3" s="9"/>
      <c r="Z3" s="27"/>
      <c r="AA3" s="45"/>
      <c r="AB3" s="46"/>
      <c r="AC3" s="46"/>
      <c r="AD3" s="46"/>
      <c r="AE3" s="46"/>
      <c r="AF3" s="46"/>
      <c r="AG3" s="9"/>
      <c r="AH3" s="9"/>
      <c r="AI3" s="9"/>
      <c r="AJ3" s="9"/>
      <c r="AK3" s="9"/>
      <c r="AL3" s="9"/>
      <c r="AM3" s="9"/>
    </row>
    <row r="4" spans="1:39" ht="14.25">
      <c r="A4" s="169" t="s">
        <v>48</v>
      </c>
      <c r="B4" s="169"/>
      <c r="C4" s="171" t="s">
        <v>95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9"/>
      <c r="O4" s="9"/>
      <c r="P4" s="11"/>
      <c r="Q4" s="11"/>
      <c r="R4" s="11"/>
      <c r="S4" s="9"/>
      <c r="T4" s="9"/>
      <c r="U4" s="9"/>
      <c r="V4" s="9"/>
      <c r="W4" s="9"/>
      <c r="X4" s="9"/>
      <c r="Y4" s="9"/>
      <c r="Z4" s="28"/>
      <c r="AA4" s="47"/>
      <c r="AB4" s="27"/>
      <c r="AC4" s="27"/>
      <c r="AD4" s="27"/>
      <c r="AE4" s="28"/>
      <c r="AF4" s="27"/>
      <c r="AG4" s="9"/>
      <c r="AH4" s="9"/>
      <c r="AI4" s="9"/>
      <c r="AJ4" s="9"/>
      <c r="AK4" s="9"/>
      <c r="AL4" s="9"/>
      <c r="AM4" s="9"/>
    </row>
    <row r="5" spans="1:39" ht="14.25">
      <c r="A5" s="169" t="s">
        <v>0</v>
      </c>
      <c r="B5" s="169"/>
      <c r="C5" s="171" t="s">
        <v>96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1"/>
      <c r="O5" s="9"/>
      <c r="P5" s="13"/>
      <c r="Q5" s="11"/>
      <c r="R5" s="11"/>
      <c r="S5" s="9"/>
      <c r="T5" s="9"/>
      <c r="U5" s="9"/>
      <c r="V5" s="9"/>
      <c r="W5" s="9"/>
      <c r="X5" s="9"/>
      <c r="Y5" s="9"/>
      <c r="Z5" s="28"/>
      <c r="AA5" s="47"/>
      <c r="AB5" s="27"/>
      <c r="AC5" s="27"/>
      <c r="AD5" s="27"/>
      <c r="AE5" s="28"/>
      <c r="AF5" s="27"/>
      <c r="AG5" s="9"/>
      <c r="AH5" s="9"/>
      <c r="AI5" s="9"/>
      <c r="AJ5" s="9"/>
      <c r="AK5" s="9"/>
      <c r="AL5" s="9"/>
      <c r="AM5" s="9"/>
    </row>
    <row r="6" spans="1:39" s="3" customFormat="1" ht="14.25">
      <c r="A6" s="170" t="s">
        <v>16</v>
      </c>
      <c r="B6" s="170"/>
      <c r="C6" s="172" t="s">
        <v>97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4"/>
      <c r="O6" s="15"/>
      <c r="P6" s="16"/>
      <c r="Q6" s="15"/>
      <c r="R6" s="14"/>
      <c r="S6" s="15"/>
      <c r="T6" s="15"/>
      <c r="U6" s="15"/>
      <c r="V6" s="15"/>
      <c r="W6" s="15"/>
      <c r="X6" s="15"/>
      <c r="Y6" s="15"/>
      <c r="Z6" s="28"/>
      <c r="AA6" s="47"/>
      <c r="AB6" s="27"/>
      <c r="AC6" s="27"/>
      <c r="AD6" s="27"/>
      <c r="AE6" s="28"/>
      <c r="AF6" s="27"/>
      <c r="AG6" s="15"/>
      <c r="AH6" s="15"/>
      <c r="AI6" s="15"/>
      <c r="AJ6" s="15"/>
      <c r="AK6" s="15"/>
      <c r="AL6" s="15"/>
      <c r="AM6" s="15"/>
    </row>
    <row r="7" spans="1:39" ht="14.25">
      <c r="A7" s="169" t="s">
        <v>15</v>
      </c>
      <c r="B7" s="169"/>
      <c r="C7" s="171" t="s">
        <v>98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1"/>
      <c r="O7" s="9"/>
      <c r="P7" s="11"/>
      <c r="Q7" s="11"/>
      <c r="R7" s="11"/>
      <c r="S7" s="9"/>
      <c r="T7" s="9"/>
      <c r="U7" s="9"/>
      <c r="V7" s="9"/>
      <c r="W7" s="9"/>
      <c r="X7" s="9"/>
      <c r="Y7" s="9"/>
      <c r="Z7" s="28"/>
      <c r="AA7" s="47"/>
      <c r="AB7" s="27"/>
      <c r="AC7" s="27"/>
      <c r="AD7" s="27"/>
      <c r="AE7" s="28"/>
      <c r="AF7" s="27"/>
      <c r="AG7" s="9"/>
      <c r="AH7" s="9"/>
      <c r="AI7" s="9"/>
      <c r="AJ7" s="9"/>
      <c r="AK7" s="9"/>
      <c r="AL7" s="9"/>
      <c r="AM7" s="9"/>
    </row>
    <row r="8" spans="1:39" ht="14.25">
      <c r="A8" s="169" t="s">
        <v>17</v>
      </c>
      <c r="B8" s="169"/>
      <c r="C8" s="171" t="s">
        <v>99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1"/>
      <c r="O8" s="199"/>
      <c r="P8" s="199"/>
      <c r="Q8" s="199"/>
      <c r="R8" s="199"/>
      <c r="S8" s="199"/>
      <c r="T8" s="199"/>
      <c r="U8" s="199"/>
      <c r="V8" s="193"/>
      <c r="W8" s="193"/>
      <c r="X8" s="9"/>
      <c r="Y8" s="9"/>
      <c r="Z8" s="28"/>
      <c r="AA8" s="47"/>
      <c r="AB8" s="27"/>
      <c r="AC8" s="27"/>
      <c r="AD8" s="27"/>
      <c r="AE8" s="28"/>
      <c r="AF8" s="27"/>
      <c r="AG8" s="9"/>
      <c r="AH8" s="9"/>
      <c r="AI8" s="9"/>
      <c r="AJ8" s="9"/>
      <c r="AK8" s="9"/>
      <c r="AL8" s="9"/>
      <c r="AM8" s="9"/>
    </row>
    <row r="9" spans="1:39" ht="14.25">
      <c r="A9" s="169" t="s">
        <v>46</v>
      </c>
      <c r="B9" s="169"/>
      <c r="C9" s="188">
        <v>180</v>
      </c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9"/>
      <c r="O9" s="199"/>
      <c r="P9" s="199"/>
      <c r="Q9" s="199"/>
      <c r="R9" s="199"/>
      <c r="S9" s="199"/>
      <c r="T9" s="199"/>
      <c r="U9" s="199"/>
      <c r="V9" s="193"/>
      <c r="W9" s="193"/>
      <c r="X9" s="9"/>
      <c r="Y9" s="9"/>
      <c r="Z9" s="28"/>
      <c r="AA9" s="47"/>
      <c r="AB9" s="27"/>
      <c r="AC9" s="27"/>
      <c r="AD9" s="27"/>
      <c r="AE9" s="28"/>
      <c r="AF9" s="27"/>
      <c r="AG9" s="9"/>
      <c r="AH9" s="9"/>
      <c r="AI9" s="9"/>
      <c r="AJ9" s="9"/>
      <c r="AK9" s="9"/>
      <c r="AL9" s="9"/>
      <c r="AM9" s="9"/>
    </row>
    <row r="10" spans="1:39" ht="14.25">
      <c r="A10" s="169" t="s">
        <v>22</v>
      </c>
      <c r="B10" s="169"/>
      <c r="C10" s="171">
        <f>C11-375</f>
        <v>1420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1"/>
      <c r="O10" s="199"/>
      <c r="P10" s="199"/>
      <c r="Q10" s="199"/>
      <c r="R10" s="199"/>
      <c r="S10" s="199"/>
      <c r="T10" s="199"/>
      <c r="U10" s="199"/>
      <c r="V10" s="193"/>
      <c r="W10" s="193"/>
      <c r="X10" s="9"/>
      <c r="Y10" s="9"/>
      <c r="Z10" s="28"/>
      <c r="AA10" s="47"/>
      <c r="AB10" s="27"/>
      <c r="AC10" s="27"/>
      <c r="AD10" s="27"/>
      <c r="AE10" s="28"/>
      <c r="AF10" s="27"/>
      <c r="AG10" s="9"/>
      <c r="AH10" s="9"/>
      <c r="AI10" s="9"/>
      <c r="AJ10" s="9"/>
      <c r="AK10" s="9"/>
      <c r="AL10" s="9"/>
      <c r="AM10" s="9"/>
    </row>
    <row r="11" spans="1:39" ht="14.25">
      <c r="A11" s="169" t="s">
        <v>21</v>
      </c>
      <c r="B11" s="169"/>
      <c r="C11" s="187">
        <f>F96</f>
        <v>1795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7"/>
      <c r="O11" s="199"/>
      <c r="P11" s="199"/>
      <c r="Q11" s="199"/>
      <c r="R11" s="199"/>
      <c r="S11" s="199"/>
      <c r="T11" s="199"/>
      <c r="U11" s="199"/>
      <c r="V11" s="193"/>
      <c r="W11" s="193"/>
      <c r="X11" s="9"/>
      <c r="Y11" s="9"/>
      <c r="Z11" s="28"/>
      <c r="AA11" s="47"/>
      <c r="AB11" s="27"/>
      <c r="AC11" s="27"/>
      <c r="AD11" s="27"/>
      <c r="AE11" s="28"/>
      <c r="AF11" s="27"/>
      <c r="AG11" s="9"/>
      <c r="AH11" s="9"/>
      <c r="AI11" s="9"/>
      <c r="AJ11" s="9"/>
      <c r="AK11" s="9"/>
      <c r="AL11" s="9"/>
      <c r="AM11" s="9"/>
    </row>
    <row r="12" spans="1:39" s="1" customFormat="1" ht="14.25">
      <c r="A12" s="169" t="s">
        <v>26</v>
      </c>
      <c r="B12" s="169"/>
      <c r="C12" s="187">
        <f>H96</f>
        <v>4564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7"/>
      <c r="O12" s="9"/>
      <c r="P12" s="9"/>
      <c r="Q12" s="11"/>
      <c r="R12" s="11"/>
      <c r="S12" s="9"/>
      <c r="T12" s="9"/>
      <c r="U12" s="9"/>
      <c r="V12" s="9"/>
      <c r="W12" s="9"/>
      <c r="X12" s="9"/>
      <c r="Y12" s="9"/>
      <c r="Z12" s="28"/>
      <c r="AA12" s="47"/>
      <c r="AB12" s="27"/>
      <c r="AC12" s="27"/>
      <c r="AD12" s="27"/>
      <c r="AE12" s="28"/>
      <c r="AF12" s="27"/>
      <c r="AG12" s="9"/>
      <c r="AH12" s="9"/>
      <c r="AI12" s="9"/>
      <c r="AJ12" s="9"/>
      <c r="AK12" s="9"/>
      <c r="AL12" s="9"/>
      <c r="AM12" s="9"/>
    </row>
    <row r="13" spans="1:39" ht="14.25">
      <c r="A13" s="48"/>
      <c r="B13" s="18"/>
      <c r="C13" s="10"/>
      <c r="D13" s="10"/>
      <c r="E13" s="10"/>
      <c r="F13" s="49"/>
      <c r="G13" s="49"/>
      <c r="H13" s="49"/>
      <c r="I13" s="50"/>
      <c r="J13" s="9"/>
      <c r="K13" s="11"/>
      <c r="L13" s="19"/>
      <c r="M13" s="19"/>
      <c r="N13" s="17"/>
      <c r="O13" s="9"/>
      <c r="P13" s="9"/>
      <c r="Q13" s="11"/>
      <c r="R13" s="11"/>
      <c r="S13" s="9"/>
      <c r="T13" s="9"/>
      <c r="U13" s="9"/>
      <c r="V13" s="9"/>
      <c r="W13" s="9"/>
      <c r="X13" s="9"/>
      <c r="Y13" s="9"/>
      <c r="Z13" s="28"/>
      <c r="AA13" s="47"/>
      <c r="AB13" s="27"/>
      <c r="AC13" s="27"/>
      <c r="AD13" s="27"/>
      <c r="AE13" s="28"/>
      <c r="AF13" s="27"/>
      <c r="AG13" s="9"/>
      <c r="AH13" s="9"/>
      <c r="AI13" s="9"/>
      <c r="AJ13" s="9"/>
      <c r="AK13" s="9"/>
      <c r="AL13" s="9"/>
      <c r="AM13" s="9"/>
    </row>
    <row r="14" spans="1:39" ht="14.25">
      <c r="A14" s="191" t="s">
        <v>20</v>
      </c>
      <c r="B14" s="192"/>
      <c r="C14" s="20"/>
      <c r="D14" s="20"/>
      <c r="E14" s="20"/>
      <c r="F14" s="49"/>
      <c r="G14" s="49"/>
      <c r="H14" s="49"/>
      <c r="I14" s="50"/>
      <c r="J14" s="21"/>
      <c r="K14" s="21"/>
      <c r="L14" s="22"/>
      <c r="M14" s="22"/>
      <c r="N14" s="23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47"/>
      <c r="AA14" s="51"/>
      <c r="AB14" s="51"/>
      <c r="AC14" s="51"/>
      <c r="AD14" s="51"/>
      <c r="AE14" s="51"/>
      <c r="AF14" s="51"/>
      <c r="AG14" s="21"/>
      <c r="AH14" s="21"/>
      <c r="AI14" s="21"/>
      <c r="AJ14" s="21"/>
      <c r="AK14" s="21"/>
      <c r="AL14" s="21"/>
      <c r="AM14" s="21"/>
    </row>
    <row r="15" spans="1:39" ht="14.25">
      <c r="A15" s="173" t="s">
        <v>39</v>
      </c>
      <c r="B15" s="173"/>
      <c r="C15" s="73" t="s">
        <v>36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5"/>
    </row>
    <row r="16" spans="1:39" ht="14.25">
      <c r="A16" s="173" t="s">
        <v>40</v>
      </c>
      <c r="B16" s="173"/>
      <c r="C16" s="73" t="s">
        <v>37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5"/>
    </row>
    <row r="17" spans="1:39" ht="14.25">
      <c r="A17" s="173" t="s">
        <v>41</v>
      </c>
      <c r="B17" s="173"/>
      <c r="C17" s="73" t="s">
        <v>38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5"/>
    </row>
    <row r="18" spans="1:39" ht="15" thickBot="1">
      <c r="A18" s="30"/>
      <c r="B18" s="11"/>
      <c r="C18" s="221"/>
      <c r="D18" s="221"/>
      <c r="E18" s="221"/>
      <c r="F18" s="221"/>
      <c r="G18" s="221"/>
      <c r="H18" s="221"/>
      <c r="I18" s="221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</row>
    <row r="19" spans="1:39" s="4" customFormat="1" ht="27.75" customHeight="1" thickBot="1">
      <c r="A19" s="178" t="s">
        <v>3</v>
      </c>
      <c r="B19" s="181" t="s">
        <v>28</v>
      </c>
      <c r="C19" s="197" t="s">
        <v>19</v>
      </c>
      <c r="D19" s="197" t="s">
        <v>23</v>
      </c>
      <c r="E19" s="197" t="s">
        <v>14</v>
      </c>
      <c r="F19" s="211" t="s">
        <v>25</v>
      </c>
      <c r="G19" s="211"/>
      <c r="H19" s="177" t="s">
        <v>27</v>
      </c>
      <c r="I19" s="182" t="s">
        <v>1</v>
      </c>
      <c r="J19" s="206" t="s">
        <v>4</v>
      </c>
      <c r="K19" s="201"/>
      <c r="L19" s="201"/>
      <c r="M19" s="201"/>
      <c r="N19" s="201"/>
      <c r="O19" s="202"/>
      <c r="P19" s="206" t="s">
        <v>8</v>
      </c>
      <c r="Q19" s="201"/>
      <c r="R19" s="201"/>
      <c r="S19" s="201"/>
      <c r="T19" s="201"/>
      <c r="U19" s="207"/>
      <c r="V19" s="200" t="s">
        <v>9</v>
      </c>
      <c r="W19" s="201"/>
      <c r="X19" s="201"/>
      <c r="Y19" s="201"/>
      <c r="Z19" s="201"/>
      <c r="AA19" s="202"/>
      <c r="AB19" s="223" t="s">
        <v>30</v>
      </c>
      <c r="AC19" s="224"/>
      <c r="AD19" s="224"/>
      <c r="AE19" s="224"/>
      <c r="AF19" s="224"/>
      <c r="AG19" s="225"/>
      <c r="AH19" s="223" t="s">
        <v>31</v>
      </c>
      <c r="AI19" s="224"/>
      <c r="AJ19" s="224"/>
      <c r="AK19" s="224"/>
      <c r="AL19" s="224"/>
      <c r="AM19" s="225"/>
    </row>
    <row r="20" spans="1:39" s="4" customFormat="1" ht="15" thickBot="1">
      <c r="A20" s="179"/>
      <c r="B20" s="181"/>
      <c r="C20" s="197"/>
      <c r="D20" s="197"/>
      <c r="E20" s="197"/>
      <c r="F20" s="177" t="s">
        <v>29</v>
      </c>
      <c r="G20" s="177" t="s">
        <v>18</v>
      </c>
      <c r="H20" s="177"/>
      <c r="I20" s="182"/>
      <c r="J20" s="203" t="s">
        <v>5</v>
      </c>
      <c r="K20" s="204"/>
      <c r="L20" s="205"/>
      <c r="M20" s="208" t="s">
        <v>7</v>
      </c>
      <c r="N20" s="209"/>
      <c r="O20" s="210"/>
      <c r="P20" s="194" t="s">
        <v>10</v>
      </c>
      <c r="Q20" s="195"/>
      <c r="R20" s="196"/>
      <c r="S20" s="229" t="s">
        <v>11</v>
      </c>
      <c r="T20" s="230"/>
      <c r="U20" s="231"/>
      <c r="V20" s="212" t="s">
        <v>12</v>
      </c>
      <c r="W20" s="213"/>
      <c r="X20" s="214"/>
      <c r="Y20" s="226" t="s">
        <v>13</v>
      </c>
      <c r="Z20" s="227"/>
      <c r="AA20" s="228"/>
      <c r="AB20" s="250" t="s">
        <v>32</v>
      </c>
      <c r="AC20" s="251"/>
      <c r="AD20" s="252"/>
      <c r="AE20" s="247" t="s">
        <v>33</v>
      </c>
      <c r="AF20" s="248"/>
      <c r="AG20" s="249"/>
      <c r="AH20" s="244" t="s">
        <v>34</v>
      </c>
      <c r="AI20" s="245"/>
      <c r="AJ20" s="246"/>
      <c r="AK20" s="241" t="s">
        <v>35</v>
      </c>
      <c r="AL20" s="242"/>
      <c r="AM20" s="243"/>
    </row>
    <row r="21" spans="1:39" s="4" customFormat="1" ht="14.25">
      <c r="A21" s="179"/>
      <c r="B21" s="181"/>
      <c r="C21" s="197"/>
      <c r="D21" s="197"/>
      <c r="E21" s="197"/>
      <c r="F21" s="177"/>
      <c r="G21" s="177"/>
      <c r="H21" s="177"/>
      <c r="I21" s="182"/>
      <c r="J21" s="175" t="s">
        <v>2</v>
      </c>
      <c r="K21" s="31" t="s">
        <v>6</v>
      </c>
      <c r="L21" s="185" t="s">
        <v>1</v>
      </c>
      <c r="M21" s="175" t="s">
        <v>2</v>
      </c>
      <c r="N21" s="31" t="s">
        <v>6</v>
      </c>
      <c r="O21" s="185" t="s">
        <v>1</v>
      </c>
      <c r="P21" s="175" t="s">
        <v>2</v>
      </c>
      <c r="Q21" s="31" t="s">
        <v>6</v>
      </c>
      <c r="R21" s="239" t="s">
        <v>1</v>
      </c>
      <c r="S21" s="175" t="s">
        <v>2</v>
      </c>
      <c r="T21" s="31" t="s">
        <v>6</v>
      </c>
      <c r="U21" s="185" t="s">
        <v>1</v>
      </c>
      <c r="V21" s="183" t="s">
        <v>2</v>
      </c>
      <c r="W21" s="31" t="s">
        <v>6</v>
      </c>
      <c r="X21" s="239" t="s">
        <v>1</v>
      </c>
      <c r="Y21" s="175" t="s">
        <v>2</v>
      </c>
      <c r="Z21" s="31" t="s">
        <v>6</v>
      </c>
      <c r="AA21" s="185" t="s">
        <v>1</v>
      </c>
      <c r="AB21" s="174" t="s">
        <v>2</v>
      </c>
      <c r="AC21" s="31" t="s">
        <v>6</v>
      </c>
      <c r="AD21" s="254" t="s">
        <v>1</v>
      </c>
      <c r="AE21" s="174" t="s">
        <v>2</v>
      </c>
      <c r="AF21" s="31" t="s">
        <v>6</v>
      </c>
      <c r="AG21" s="254" t="s">
        <v>1</v>
      </c>
      <c r="AH21" s="174" t="s">
        <v>2</v>
      </c>
      <c r="AI21" s="31" t="s">
        <v>6</v>
      </c>
      <c r="AJ21" s="254" t="s">
        <v>1</v>
      </c>
      <c r="AK21" s="174" t="s">
        <v>2</v>
      </c>
      <c r="AL21" s="31" t="s">
        <v>6</v>
      </c>
      <c r="AM21" s="254" t="s">
        <v>1</v>
      </c>
    </row>
    <row r="22" spans="1:39" s="4" customFormat="1" ht="14.25">
      <c r="A22" s="180"/>
      <c r="B22" s="181"/>
      <c r="C22" s="197"/>
      <c r="D22" s="197"/>
      <c r="E22" s="197"/>
      <c r="F22" s="177"/>
      <c r="G22" s="177"/>
      <c r="H22" s="177"/>
      <c r="I22" s="182"/>
      <c r="J22" s="198"/>
      <c r="K22" s="29" t="s">
        <v>24</v>
      </c>
      <c r="L22" s="186"/>
      <c r="M22" s="198"/>
      <c r="N22" s="29" t="s">
        <v>24</v>
      </c>
      <c r="O22" s="186"/>
      <c r="P22" s="198"/>
      <c r="Q22" s="29" t="s">
        <v>24</v>
      </c>
      <c r="R22" s="240"/>
      <c r="S22" s="198"/>
      <c r="T22" s="29" t="s">
        <v>24</v>
      </c>
      <c r="U22" s="186"/>
      <c r="V22" s="184"/>
      <c r="W22" s="29" t="s">
        <v>24</v>
      </c>
      <c r="X22" s="240"/>
      <c r="Y22" s="198"/>
      <c r="Z22" s="29" t="s">
        <v>24</v>
      </c>
      <c r="AA22" s="186"/>
      <c r="AB22" s="175"/>
      <c r="AC22" s="29" t="s">
        <v>24</v>
      </c>
      <c r="AD22" s="185"/>
      <c r="AE22" s="175"/>
      <c r="AF22" s="29" t="s">
        <v>24</v>
      </c>
      <c r="AG22" s="185"/>
      <c r="AH22" s="175"/>
      <c r="AI22" s="29" t="s">
        <v>24</v>
      </c>
      <c r="AJ22" s="185"/>
      <c r="AK22" s="175"/>
      <c r="AL22" s="29" t="s">
        <v>24</v>
      </c>
      <c r="AM22" s="185"/>
    </row>
    <row r="23" spans="1:39" s="4" customFormat="1" ht="14.25">
      <c r="A23" s="232" t="s">
        <v>43</v>
      </c>
      <c r="B23" s="233"/>
      <c r="C23" s="233"/>
      <c r="D23" s="233"/>
      <c r="E23" s="234"/>
      <c r="F23" s="6">
        <f>SUM(F24:F26)</f>
        <v>90</v>
      </c>
      <c r="G23" s="6">
        <f aca="true" t="shared" si="0" ref="G23:AM23">SUM(G24:G26)</f>
        <v>30</v>
      </c>
      <c r="H23" s="6">
        <f>SUM(H24:H26)</f>
        <v>225</v>
      </c>
      <c r="I23" s="24">
        <f t="shared" si="0"/>
        <v>9</v>
      </c>
      <c r="J23" s="7">
        <f>SUM(J24:J26)</f>
        <v>60</v>
      </c>
      <c r="K23" s="6">
        <f t="shared" si="0"/>
        <v>0</v>
      </c>
      <c r="L23" s="8">
        <f t="shared" si="0"/>
        <v>6</v>
      </c>
      <c r="M23" s="7">
        <f t="shared" si="0"/>
        <v>0</v>
      </c>
      <c r="N23" s="6">
        <f t="shared" si="0"/>
        <v>30</v>
      </c>
      <c r="O23" s="8">
        <f t="shared" si="0"/>
        <v>3</v>
      </c>
      <c r="P23" s="8">
        <f t="shared" si="0"/>
        <v>0</v>
      </c>
      <c r="Q23" s="8">
        <f t="shared" si="0"/>
        <v>0</v>
      </c>
      <c r="R23" s="8">
        <f t="shared" si="0"/>
        <v>0</v>
      </c>
      <c r="S23" s="8">
        <f t="shared" si="0"/>
        <v>0</v>
      </c>
      <c r="T23" s="8">
        <f t="shared" si="0"/>
        <v>0</v>
      </c>
      <c r="U23" s="8">
        <f t="shared" si="0"/>
        <v>0</v>
      </c>
      <c r="V23" s="8">
        <f t="shared" si="0"/>
        <v>0</v>
      </c>
      <c r="W23" s="8">
        <f t="shared" si="0"/>
        <v>0</v>
      </c>
      <c r="X23" s="8">
        <f t="shared" si="0"/>
        <v>0</v>
      </c>
      <c r="Y23" s="8">
        <f t="shared" si="0"/>
        <v>0</v>
      </c>
      <c r="Z23" s="8">
        <f t="shared" si="0"/>
        <v>0</v>
      </c>
      <c r="AA23" s="8">
        <f t="shared" si="0"/>
        <v>0</v>
      </c>
      <c r="AB23" s="8">
        <f t="shared" si="0"/>
        <v>0</v>
      </c>
      <c r="AC23" s="8">
        <f t="shared" si="0"/>
        <v>0</v>
      </c>
      <c r="AD23" s="8">
        <f t="shared" si="0"/>
        <v>0</v>
      </c>
      <c r="AE23" s="8">
        <f t="shared" si="0"/>
        <v>0</v>
      </c>
      <c r="AF23" s="8">
        <f t="shared" si="0"/>
        <v>0</v>
      </c>
      <c r="AG23" s="8">
        <f t="shared" si="0"/>
        <v>0</v>
      </c>
      <c r="AH23" s="8">
        <f t="shared" si="0"/>
        <v>0</v>
      </c>
      <c r="AI23" s="8">
        <f t="shared" si="0"/>
        <v>0</v>
      </c>
      <c r="AJ23" s="8">
        <f t="shared" si="0"/>
        <v>0</v>
      </c>
      <c r="AK23" s="8">
        <f t="shared" si="0"/>
        <v>0</v>
      </c>
      <c r="AL23" s="8">
        <f t="shared" si="0"/>
        <v>0</v>
      </c>
      <c r="AM23" s="8">
        <f t="shared" si="0"/>
        <v>0</v>
      </c>
    </row>
    <row r="24" spans="1:27" s="82" customFormat="1" ht="14.25" customHeight="1">
      <c r="A24" s="76">
        <v>1</v>
      </c>
      <c r="B24" s="123" t="s">
        <v>49</v>
      </c>
      <c r="C24" s="81" t="s">
        <v>50</v>
      </c>
      <c r="D24" s="77" t="s">
        <v>50</v>
      </c>
      <c r="E24" s="77" t="s">
        <v>51</v>
      </c>
      <c r="F24" s="124">
        <f>J24+K24+M24+N24+P24+Q24+S24+T24+V24+W24+Y24+Z24</f>
        <v>30</v>
      </c>
      <c r="G24" s="125">
        <v>0</v>
      </c>
      <c r="H24" s="125">
        <v>75</v>
      </c>
      <c r="I24" s="125">
        <f>L24+O24+R24+U24+X24+AA24</f>
        <v>3</v>
      </c>
      <c r="J24" s="78">
        <v>30</v>
      </c>
      <c r="K24" s="77"/>
      <c r="L24" s="79">
        <v>3</v>
      </c>
      <c r="M24" s="78"/>
      <c r="N24" s="77"/>
      <c r="O24" s="80"/>
      <c r="P24" s="78"/>
      <c r="Q24" s="77"/>
      <c r="R24" s="80"/>
      <c r="S24" s="81"/>
      <c r="T24" s="77"/>
      <c r="U24" s="79"/>
      <c r="V24" s="78"/>
      <c r="W24" s="77"/>
      <c r="X24" s="80"/>
      <c r="Y24" s="81"/>
      <c r="Z24" s="77"/>
      <c r="AA24" s="80"/>
    </row>
    <row r="25" spans="1:27" s="82" customFormat="1" ht="15">
      <c r="A25" s="76">
        <v>2</v>
      </c>
      <c r="B25" s="123" t="s">
        <v>52</v>
      </c>
      <c r="C25" s="81" t="s">
        <v>50</v>
      </c>
      <c r="D25" s="77" t="s">
        <v>50</v>
      </c>
      <c r="E25" s="77" t="s">
        <v>51</v>
      </c>
      <c r="F25" s="124">
        <f>J25+K25+M25+N25+P25+Q25+S25+T25+V25+W25+Y25+Z25</f>
        <v>30</v>
      </c>
      <c r="G25" s="125">
        <v>0</v>
      </c>
      <c r="H25" s="125">
        <v>75</v>
      </c>
      <c r="I25" s="125">
        <f>L25+O25+R25+U25+X25+AA25</f>
        <v>3</v>
      </c>
      <c r="J25" s="78">
        <v>30</v>
      </c>
      <c r="K25" s="77"/>
      <c r="L25" s="79">
        <v>3</v>
      </c>
      <c r="M25" s="78"/>
      <c r="N25" s="77"/>
      <c r="O25" s="80"/>
      <c r="P25" s="78"/>
      <c r="Q25" s="77"/>
      <c r="R25" s="80"/>
      <c r="S25" s="81"/>
      <c r="T25" s="77"/>
      <c r="U25" s="79"/>
      <c r="V25" s="78"/>
      <c r="W25" s="77"/>
      <c r="X25" s="80"/>
      <c r="Y25" s="81"/>
      <c r="Z25" s="77"/>
      <c r="AA25" s="80"/>
    </row>
    <row r="26" spans="1:27" s="82" customFormat="1" ht="15">
      <c r="A26" s="126">
        <v>3</v>
      </c>
      <c r="B26" s="127" t="s">
        <v>53</v>
      </c>
      <c r="C26" s="128" t="s">
        <v>50</v>
      </c>
      <c r="D26" s="99" t="s">
        <v>50</v>
      </c>
      <c r="E26" s="99" t="s">
        <v>54</v>
      </c>
      <c r="F26" s="129">
        <f>J26+K26+M26+N26+P26+Q26+S26+T26+V26+W26+Y26+Z26</f>
        <v>30</v>
      </c>
      <c r="G26" s="130">
        <v>30</v>
      </c>
      <c r="H26" s="130">
        <v>75</v>
      </c>
      <c r="I26" s="130">
        <f>L26+O26+R26+U26+X26+AA26</f>
        <v>3</v>
      </c>
      <c r="J26" s="78"/>
      <c r="K26" s="77"/>
      <c r="L26" s="79"/>
      <c r="M26" s="78"/>
      <c r="N26" s="77">
        <v>30</v>
      </c>
      <c r="O26" s="80">
        <v>3</v>
      </c>
      <c r="P26" s="78"/>
      <c r="Q26" s="77"/>
      <c r="R26" s="80"/>
      <c r="S26" s="81"/>
      <c r="T26" s="77"/>
      <c r="U26" s="79"/>
      <c r="V26" s="78"/>
      <c r="W26" s="77"/>
      <c r="X26" s="80"/>
      <c r="Y26" s="81"/>
      <c r="Z26" s="77"/>
      <c r="AA26" s="80"/>
    </row>
    <row r="27" spans="1:39" s="55" customFormat="1" ht="14.25">
      <c r="A27" s="176" t="s">
        <v>42</v>
      </c>
      <c r="B27" s="176"/>
      <c r="C27" s="176"/>
      <c r="D27" s="176"/>
      <c r="E27" s="176"/>
      <c r="F27" s="38">
        <f>F28+F29</f>
        <v>105</v>
      </c>
      <c r="G27" s="38">
        <f>SUM(G28:G29)</f>
        <v>105</v>
      </c>
      <c r="H27" s="38">
        <f>SUM(H28:H29)</f>
        <v>375</v>
      </c>
      <c r="I27" s="38">
        <f>SUM(I28:I29)</f>
        <v>15</v>
      </c>
      <c r="J27" s="37">
        <f>SUM(J28:J29)</f>
        <v>0</v>
      </c>
      <c r="K27" s="38">
        <f aca="true" t="shared" si="1" ref="K27:AL27">SUM(K28:K29)</f>
        <v>15</v>
      </c>
      <c r="L27" s="39">
        <f t="shared" si="1"/>
        <v>3</v>
      </c>
      <c r="M27" s="37">
        <f t="shared" si="1"/>
        <v>0</v>
      </c>
      <c r="N27" s="38">
        <f t="shared" si="1"/>
        <v>0</v>
      </c>
      <c r="O27" s="39">
        <f t="shared" si="1"/>
        <v>0</v>
      </c>
      <c r="P27" s="37">
        <f t="shared" si="1"/>
        <v>0</v>
      </c>
      <c r="Q27" s="38">
        <f t="shared" si="1"/>
        <v>0</v>
      </c>
      <c r="R27" s="40">
        <f t="shared" si="1"/>
        <v>0</v>
      </c>
      <c r="S27" s="37">
        <f t="shared" si="1"/>
        <v>0</v>
      </c>
      <c r="T27" s="38">
        <f t="shared" si="1"/>
        <v>30</v>
      </c>
      <c r="U27" s="39">
        <f t="shared" si="1"/>
        <v>4</v>
      </c>
      <c r="V27" s="41">
        <f t="shared" si="1"/>
        <v>0</v>
      </c>
      <c r="W27" s="38">
        <f t="shared" si="1"/>
        <v>30</v>
      </c>
      <c r="X27" s="40">
        <f t="shared" si="1"/>
        <v>4</v>
      </c>
      <c r="Y27" s="37">
        <f>SUM(Y28:Y29)</f>
        <v>0</v>
      </c>
      <c r="Z27" s="38">
        <f t="shared" si="1"/>
        <v>30</v>
      </c>
      <c r="AA27" s="39">
        <f t="shared" si="1"/>
        <v>4</v>
      </c>
      <c r="AB27" s="41">
        <f t="shared" si="1"/>
        <v>0</v>
      </c>
      <c r="AC27" s="38">
        <f t="shared" si="1"/>
        <v>0</v>
      </c>
      <c r="AD27" s="40">
        <f t="shared" si="1"/>
        <v>0</v>
      </c>
      <c r="AE27" s="37">
        <f t="shared" si="1"/>
        <v>0</v>
      </c>
      <c r="AF27" s="38">
        <f t="shared" si="1"/>
        <v>0</v>
      </c>
      <c r="AG27" s="39">
        <f t="shared" si="1"/>
        <v>0</v>
      </c>
      <c r="AH27" s="41">
        <f t="shared" si="1"/>
        <v>0</v>
      </c>
      <c r="AI27" s="38">
        <f t="shared" si="1"/>
        <v>0</v>
      </c>
      <c r="AJ27" s="40">
        <f t="shared" si="1"/>
        <v>0</v>
      </c>
      <c r="AK27" s="37">
        <f t="shared" si="1"/>
        <v>0</v>
      </c>
      <c r="AL27" s="38">
        <f t="shared" si="1"/>
        <v>0</v>
      </c>
      <c r="AM27" s="39">
        <f>SUM(AM28:AM29)</f>
        <v>0</v>
      </c>
    </row>
    <row r="28" spans="1:27" s="82" customFormat="1" ht="15">
      <c r="A28" s="76">
        <v>4</v>
      </c>
      <c r="B28" s="123" t="s">
        <v>124</v>
      </c>
      <c r="C28" s="81" t="s">
        <v>55</v>
      </c>
      <c r="D28" s="77" t="s">
        <v>56</v>
      </c>
      <c r="E28" s="77" t="s">
        <v>57</v>
      </c>
      <c r="F28" s="124">
        <f>J28+K28+M28+N28+P28+Q28+S28+T28+V28+W28+Y28+Z28</f>
        <v>90</v>
      </c>
      <c r="G28" s="125">
        <v>90</v>
      </c>
      <c r="H28" s="125">
        <v>300</v>
      </c>
      <c r="I28" s="125">
        <f>L28+O28+R28+U28+X28+AA28</f>
        <v>12</v>
      </c>
      <c r="J28" s="78"/>
      <c r="K28" s="77"/>
      <c r="L28" s="79"/>
      <c r="M28" s="78"/>
      <c r="N28" s="77"/>
      <c r="O28" s="80"/>
      <c r="P28" s="78"/>
      <c r="Q28" s="77"/>
      <c r="R28" s="80"/>
      <c r="S28" s="81"/>
      <c r="T28" s="83">
        <v>30</v>
      </c>
      <c r="U28" s="84">
        <v>4</v>
      </c>
      <c r="V28" s="110"/>
      <c r="W28" s="83">
        <v>30</v>
      </c>
      <c r="X28" s="97">
        <v>4</v>
      </c>
      <c r="Y28" s="131"/>
      <c r="Z28" s="77">
        <v>30</v>
      </c>
      <c r="AA28" s="105">
        <v>4</v>
      </c>
    </row>
    <row r="29" spans="1:27" s="82" customFormat="1" ht="15">
      <c r="A29" s="76">
        <v>5</v>
      </c>
      <c r="B29" s="123" t="s">
        <v>58</v>
      </c>
      <c r="C29" s="81" t="s">
        <v>50</v>
      </c>
      <c r="D29" s="77" t="s">
        <v>50</v>
      </c>
      <c r="E29" s="77" t="s">
        <v>59</v>
      </c>
      <c r="F29" s="124">
        <f>J29+K29+M29+N29+P29+Q29+S29+T29+V29+W29+Y29+Z29</f>
        <v>15</v>
      </c>
      <c r="G29" s="125">
        <v>15</v>
      </c>
      <c r="H29" s="125">
        <v>75</v>
      </c>
      <c r="I29" s="125">
        <v>3</v>
      </c>
      <c r="J29" s="78"/>
      <c r="K29" s="77">
        <v>15</v>
      </c>
      <c r="L29" s="79">
        <v>3</v>
      </c>
      <c r="M29" s="78"/>
      <c r="N29" s="77"/>
      <c r="O29" s="80"/>
      <c r="P29" s="78"/>
      <c r="Q29" s="77"/>
      <c r="R29" s="80"/>
      <c r="S29" s="81"/>
      <c r="T29" s="83"/>
      <c r="U29" s="84"/>
      <c r="V29" s="110"/>
      <c r="W29" s="83"/>
      <c r="X29" s="97"/>
      <c r="Y29" s="131"/>
      <c r="Z29" s="77"/>
      <c r="AA29" s="80"/>
    </row>
    <row r="30" spans="1:42" s="55" customFormat="1" ht="14.25">
      <c r="A30" s="176" t="s">
        <v>114</v>
      </c>
      <c r="B30" s="176"/>
      <c r="C30" s="176"/>
      <c r="D30" s="176"/>
      <c r="E30" s="176"/>
      <c r="F30" s="117">
        <f aca="true" t="shared" si="2" ref="F30:AM30">SUM(F31:F48)</f>
        <v>595</v>
      </c>
      <c r="G30" s="117">
        <f t="shared" si="2"/>
        <v>225</v>
      </c>
      <c r="H30" s="117">
        <f t="shared" si="2"/>
        <v>1525</v>
      </c>
      <c r="I30" s="116">
        <f t="shared" si="2"/>
        <v>61</v>
      </c>
      <c r="J30" s="118">
        <f t="shared" si="2"/>
        <v>150</v>
      </c>
      <c r="K30" s="117">
        <f t="shared" si="2"/>
        <v>30</v>
      </c>
      <c r="L30" s="119">
        <f t="shared" si="2"/>
        <v>16</v>
      </c>
      <c r="M30" s="118">
        <f t="shared" si="2"/>
        <v>115</v>
      </c>
      <c r="N30" s="117">
        <f t="shared" si="2"/>
        <v>75</v>
      </c>
      <c r="O30" s="119">
        <f t="shared" si="2"/>
        <v>20</v>
      </c>
      <c r="P30" s="118">
        <f t="shared" si="2"/>
        <v>105</v>
      </c>
      <c r="Q30" s="117">
        <f t="shared" si="2"/>
        <v>90</v>
      </c>
      <c r="R30" s="116">
        <f t="shared" si="2"/>
        <v>22</v>
      </c>
      <c r="S30" s="118">
        <f t="shared" si="2"/>
        <v>0</v>
      </c>
      <c r="T30" s="117">
        <f t="shared" si="2"/>
        <v>30</v>
      </c>
      <c r="U30" s="119">
        <f t="shared" si="2"/>
        <v>3</v>
      </c>
      <c r="V30" s="120">
        <f t="shared" si="2"/>
        <v>0</v>
      </c>
      <c r="W30" s="117">
        <f t="shared" si="2"/>
        <v>0</v>
      </c>
      <c r="X30" s="116">
        <f t="shared" si="2"/>
        <v>0</v>
      </c>
      <c r="Y30" s="118">
        <f t="shared" si="2"/>
        <v>0</v>
      </c>
      <c r="Z30" s="117">
        <f t="shared" si="2"/>
        <v>0</v>
      </c>
      <c r="AA30" s="119">
        <f t="shared" si="2"/>
        <v>0</v>
      </c>
      <c r="AB30" s="36">
        <f t="shared" si="2"/>
        <v>0</v>
      </c>
      <c r="AC30" s="33">
        <f t="shared" si="2"/>
        <v>0</v>
      </c>
      <c r="AD30" s="35">
        <f t="shared" si="2"/>
        <v>0</v>
      </c>
      <c r="AE30" s="32">
        <f t="shared" si="2"/>
        <v>0</v>
      </c>
      <c r="AF30" s="33">
        <f t="shared" si="2"/>
        <v>0</v>
      </c>
      <c r="AG30" s="34">
        <f t="shared" si="2"/>
        <v>0</v>
      </c>
      <c r="AH30" s="36">
        <f t="shared" si="2"/>
        <v>0</v>
      </c>
      <c r="AI30" s="33">
        <f t="shared" si="2"/>
        <v>0</v>
      </c>
      <c r="AJ30" s="35">
        <f t="shared" si="2"/>
        <v>0</v>
      </c>
      <c r="AK30" s="32">
        <f t="shared" si="2"/>
        <v>0</v>
      </c>
      <c r="AL30" s="33">
        <f t="shared" si="2"/>
        <v>0</v>
      </c>
      <c r="AM30" s="34">
        <f t="shared" si="2"/>
        <v>0</v>
      </c>
      <c r="AN30" s="43"/>
      <c r="AO30" s="43"/>
      <c r="AP30" s="43"/>
    </row>
    <row r="31" spans="1:27" s="82" customFormat="1" ht="15">
      <c r="A31" s="76">
        <v>10</v>
      </c>
      <c r="B31" s="132" t="s">
        <v>60</v>
      </c>
      <c r="C31" s="106" t="s">
        <v>50</v>
      </c>
      <c r="D31" s="77" t="s">
        <v>50</v>
      </c>
      <c r="E31" s="77" t="s">
        <v>51</v>
      </c>
      <c r="F31" s="124">
        <f aca="true" t="shared" si="3" ref="F31:F40">J31+K31+M31+N31+P31+Q31+S31+T31+V31+W31+Y31+Z31</f>
        <v>15</v>
      </c>
      <c r="G31" s="125">
        <v>0</v>
      </c>
      <c r="H31" s="125">
        <v>25</v>
      </c>
      <c r="I31" s="125">
        <f aca="true" t="shared" si="4" ref="I31:I44">L31+O31+R31+U31+X31+AA31</f>
        <v>1</v>
      </c>
      <c r="J31" s="78">
        <v>15</v>
      </c>
      <c r="K31" s="77"/>
      <c r="L31" s="113">
        <v>1</v>
      </c>
      <c r="M31" s="91"/>
      <c r="N31" s="79"/>
      <c r="O31" s="80"/>
      <c r="P31" s="91"/>
      <c r="Q31" s="79"/>
      <c r="R31" s="80"/>
      <c r="S31" s="92"/>
      <c r="T31" s="79"/>
      <c r="U31" s="79"/>
      <c r="V31" s="91"/>
      <c r="W31" s="79"/>
      <c r="X31" s="80"/>
      <c r="Y31" s="92"/>
      <c r="Z31" s="79"/>
      <c r="AA31" s="80"/>
    </row>
    <row r="32" spans="1:27" s="82" customFormat="1" ht="15">
      <c r="A32" s="76">
        <v>11</v>
      </c>
      <c r="B32" s="132" t="s">
        <v>61</v>
      </c>
      <c r="C32" s="81" t="s">
        <v>50</v>
      </c>
      <c r="D32" s="77" t="s">
        <v>50</v>
      </c>
      <c r="E32" s="77" t="s">
        <v>51</v>
      </c>
      <c r="F32" s="124">
        <f t="shared" si="3"/>
        <v>30</v>
      </c>
      <c r="G32" s="125">
        <v>0</v>
      </c>
      <c r="H32" s="125">
        <v>75</v>
      </c>
      <c r="I32" s="125">
        <f t="shared" si="4"/>
        <v>3</v>
      </c>
      <c r="J32" s="78">
        <v>30</v>
      </c>
      <c r="K32" s="77"/>
      <c r="L32" s="79">
        <v>3</v>
      </c>
      <c r="M32" s="91"/>
      <c r="N32" s="79"/>
      <c r="O32" s="80"/>
      <c r="P32" s="91"/>
      <c r="Q32" s="79"/>
      <c r="R32" s="80"/>
      <c r="S32" s="92"/>
      <c r="T32" s="79"/>
      <c r="U32" s="79"/>
      <c r="V32" s="91"/>
      <c r="W32" s="79"/>
      <c r="X32" s="80"/>
      <c r="Y32" s="92"/>
      <c r="Z32" s="79"/>
      <c r="AA32" s="80"/>
    </row>
    <row r="33" spans="1:27" s="82" customFormat="1" ht="15">
      <c r="A33" s="76">
        <v>12</v>
      </c>
      <c r="B33" s="123" t="s">
        <v>100</v>
      </c>
      <c r="C33" s="81" t="s">
        <v>50</v>
      </c>
      <c r="D33" s="77" t="s">
        <v>50</v>
      </c>
      <c r="E33" s="77" t="s">
        <v>119</v>
      </c>
      <c r="F33" s="124">
        <f>J33+K33+M33+N33+P33+Q33+S33+T33+V33+W33+Y33+Z33</f>
        <v>30</v>
      </c>
      <c r="G33" s="125">
        <v>15</v>
      </c>
      <c r="H33" s="125">
        <v>75</v>
      </c>
      <c r="I33" s="125">
        <v>3</v>
      </c>
      <c r="J33" s="78">
        <v>15</v>
      </c>
      <c r="K33" s="77">
        <v>15</v>
      </c>
      <c r="L33" s="79">
        <v>3</v>
      </c>
      <c r="M33" s="78"/>
      <c r="N33" s="77"/>
      <c r="O33" s="80"/>
      <c r="P33" s="78"/>
      <c r="Q33" s="77"/>
      <c r="R33" s="80"/>
      <c r="S33" s="81"/>
      <c r="T33" s="77"/>
      <c r="U33" s="80"/>
      <c r="V33" s="81"/>
      <c r="W33" s="77"/>
      <c r="X33" s="80"/>
      <c r="Y33" s="81"/>
      <c r="Z33" s="77"/>
      <c r="AA33" s="80"/>
    </row>
    <row r="34" spans="1:27" s="82" customFormat="1" ht="15">
      <c r="A34" s="76">
        <v>13</v>
      </c>
      <c r="B34" s="132" t="s">
        <v>72</v>
      </c>
      <c r="C34" s="81" t="s">
        <v>50</v>
      </c>
      <c r="D34" s="77" t="s">
        <v>50</v>
      </c>
      <c r="E34" s="77" t="s">
        <v>51</v>
      </c>
      <c r="F34" s="124">
        <f>J34+K34+M34+N34+P34+Q34+S34+T34+V34+W34+Y34+Z34</f>
        <v>30</v>
      </c>
      <c r="G34" s="125">
        <v>0</v>
      </c>
      <c r="H34" s="125">
        <v>75</v>
      </c>
      <c r="I34" s="125">
        <f>L34+O34+R34+U34+X34+AA34</f>
        <v>3</v>
      </c>
      <c r="J34" s="78">
        <v>30</v>
      </c>
      <c r="K34" s="77"/>
      <c r="L34" s="79">
        <v>3</v>
      </c>
      <c r="M34" s="78"/>
      <c r="N34" s="77"/>
      <c r="O34" s="80"/>
      <c r="P34" s="91"/>
      <c r="Q34" s="79"/>
      <c r="R34" s="80"/>
      <c r="S34" s="92"/>
      <c r="T34" s="79"/>
      <c r="U34" s="79"/>
      <c r="V34" s="91"/>
      <c r="W34" s="79"/>
      <c r="X34" s="80"/>
      <c r="Y34" s="92"/>
      <c r="Z34" s="79"/>
      <c r="AA34" s="80"/>
    </row>
    <row r="35" spans="1:27" s="82" customFormat="1" ht="15">
      <c r="A35" s="76">
        <v>14</v>
      </c>
      <c r="B35" s="132" t="s">
        <v>106</v>
      </c>
      <c r="C35" s="81" t="s">
        <v>50</v>
      </c>
      <c r="D35" s="77" t="s">
        <v>50</v>
      </c>
      <c r="E35" s="77" t="s">
        <v>51</v>
      </c>
      <c r="F35" s="124">
        <f>J35+K35+M35+N35+P35+Q35+S35+T35+V35+W35+Y35+Z35</f>
        <v>30</v>
      </c>
      <c r="G35" s="125">
        <v>0</v>
      </c>
      <c r="H35" s="125">
        <v>75</v>
      </c>
      <c r="I35" s="125">
        <f>L35+O35+R35+U35+X35+AA35</f>
        <v>3</v>
      </c>
      <c r="J35" s="78">
        <v>30</v>
      </c>
      <c r="K35" s="87"/>
      <c r="L35" s="79">
        <v>3</v>
      </c>
      <c r="M35" s="78"/>
      <c r="N35" s="77"/>
      <c r="O35" s="80"/>
      <c r="P35" s="91"/>
      <c r="Q35" s="79"/>
      <c r="R35" s="80"/>
      <c r="S35" s="92"/>
      <c r="T35" s="79"/>
      <c r="U35" s="79"/>
      <c r="V35" s="91"/>
      <c r="W35" s="79"/>
      <c r="X35" s="80"/>
      <c r="Y35" s="92"/>
      <c r="Z35" s="79"/>
      <c r="AA35" s="80"/>
    </row>
    <row r="36" spans="1:27" s="82" customFormat="1" ht="15">
      <c r="A36" s="76">
        <v>15</v>
      </c>
      <c r="B36" s="133" t="s">
        <v>62</v>
      </c>
      <c r="C36" s="81" t="s">
        <v>50</v>
      </c>
      <c r="D36" s="77" t="s">
        <v>50</v>
      </c>
      <c r="E36" s="77" t="s">
        <v>119</v>
      </c>
      <c r="F36" s="134">
        <f t="shared" si="3"/>
        <v>45</v>
      </c>
      <c r="G36" s="135">
        <v>15</v>
      </c>
      <c r="H36" s="135">
        <v>75</v>
      </c>
      <c r="I36" s="125">
        <f t="shared" si="4"/>
        <v>3</v>
      </c>
      <c r="J36" s="78">
        <v>30</v>
      </c>
      <c r="K36" s="77">
        <v>15</v>
      </c>
      <c r="L36" s="84">
        <v>3</v>
      </c>
      <c r="M36" s="93"/>
      <c r="N36" s="85"/>
      <c r="O36" s="80"/>
      <c r="P36" s="91"/>
      <c r="Q36" s="79"/>
      <c r="R36" s="80"/>
      <c r="S36" s="92"/>
      <c r="T36" s="79"/>
      <c r="U36" s="79"/>
      <c r="V36" s="91"/>
      <c r="W36" s="79"/>
      <c r="X36" s="80"/>
      <c r="Y36" s="92"/>
      <c r="Z36" s="79"/>
      <c r="AA36" s="80"/>
    </row>
    <row r="37" spans="1:27" s="82" customFormat="1" ht="15">
      <c r="A37" s="76">
        <v>16</v>
      </c>
      <c r="B37" s="136" t="s">
        <v>63</v>
      </c>
      <c r="C37" s="81" t="s">
        <v>50</v>
      </c>
      <c r="D37" s="77" t="s">
        <v>50</v>
      </c>
      <c r="E37" s="77" t="s">
        <v>119</v>
      </c>
      <c r="F37" s="124">
        <f t="shared" si="3"/>
        <v>30</v>
      </c>
      <c r="G37" s="125">
        <v>15</v>
      </c>
      <c r="H37" s="125">
        <v>75</v>
      </c>
      <c r="I37" s="125">
        <f t="shared" si="4"/>
        <v>3</v>
      </c>
      <c r="J37" s="78"/>
      <c r="K37" s="77"/>
      <c r="L37" s="79"/>
      <c r="M37" s="78">
        <v>15</v>
      </c>
      <c r="N37" s="77">
        <v>15</v>
      </c>
      <c r="O37" s="80">
        <v>3</v>
      </c>
      <c r="P37" s="91"/>
      <c r="Q37" s="79"/>
      <c r="R37" s="80"/>
      <c r="S37" s="92"/>
      <c r="T37" s="79"/>
      <c r="U37" s="79"/>
      <c r="V37" s="91"/>
      <c r="W37" s="79"/>
      <c r="X37" s="80"/>
      <c r="Y37" s="92"/>
      <c r="Z37" s="79"/>
      <c r="AA37" s="80"/>
    </row>
    <row r="38" spans="1:27" s="82" customFormat="1" ht="15">
      <c r="A38" s="76">
        <v>17</v>
      </c>
      <c r="B38" s="136" t="s">
        <v>64</v>
      </c>
      <c r="C38" s="81" t="s">
        <v>50</v>
      </c>
      <c r="D38" s="77" t="s">
        <v>50</v>
      </c>
      <c r="E38" s="77" t="s">
        <v>54</v>
      </c>
      <c r="F38" s="124">
        <f t="shared" si="3"/>
        <v>30</v>
      </c>
      <c r="G38" s="125">
        <v>30</v>
      </c>
      <c r="H38" s="125">
        <v>100</v>
      </c>
      <c r="I38" s="125">
        <f t="shared" si="4"/>
        <v>4</v>
      </c>
      <c r="J38" s="78"/>
      <c r="K38" s="77"/>
      <c r="L38" s="79"/>
      <c r="M38" s="78"/>
      <c r="N38" s="77"/>
      <c r="O38" s="80"/>
      <c r="P38" s="78"/>
      <c r="Q38" s="77">
        <v>30</v>
      </c>
      <c r="R38" s="80">
        <v>4</v>
      </c>
      <c r="S38" s="81"/>
      <c r="T38" s="77"/>
      <c r="U38" s="90"/>
      <c r="V38" s="94"/>
      <c r="W38" s="95"/>
      <c r="X38" s="96"/>
      <c r="Y38" s="94"/>
      <c r="Z38" s="95"/>
      <c r="AA38" s="96"/>
    </row>
    <row r="39" spans="1:27" s="82" customFormat="1" ht="15">
      <c r="A39" s="76">
        <v>18</v>
      </c>
      <c r="B39" s="123" t="s">
        <v>125</v>
      </c>
      <c r="C39" s="81" t="s">
        <v>50</v>
      </c>
      <c r="D39" s="77" t="s">
        <v>50</v>
      </c>
      <c r="E39" s="77" t="s">
        <v>51</v>
      </c>
      <c r="F39" s="124">
        <v>25</v>
      </c>
      <c r="G39" s="130">
        <v>0</v>
      </c>
      <c r="H39" s="130">
        <v>75</v>
      </c>
      <c r="I39" s="125">
        <v>3</v>
      </c>
      <c r="J39" s="78"/>
      <c r="K39" s="77"/>
      <c r="L39" s="79"/>
      <c r="M39" s="78">
        <v>25</v>
      </c>
      <c r="N39" s="77"/>
      <c r="O39" s="80">
        <v>3</v>
      </c>
      <c r="P39" s="78"/>
      <c r="Q39" s="77"/>
      <c r="R39" s="80"/>
      <c r="S39" s="81"/>
      <c r="T39" s="77"/>
      <c r="U39" s="90"/>
      <c r="V39" s="98"/>
      <c r="W39" s="95"/>
      <c r="X39" s="90"/>
      <c r="Y39" s="94"/>
      <c r="Z39" s="95"/>
      <c r="AA39" s="96"/>
    </row>
    <row r="40" spans="1:27" s="82" customFormat="1" ht="15">
      <c r="A40" s="76">
        <v>19</v>
      </c>
      <c r="B40" s="136" t="s">
        <v>65</v>
      </c>
      <c r="C40" s="81" t="s">
        <v>50</v>
      </c>
      <c r="D40" s="77" t="s">
        <v>50</v>
      </c>
      <c r="E40" s="77" t="s">
        <v>119</v>
      </c>
      <c r="F40" s="124">
        <f t="shared" si="3"/>
        <v>30</v>
      </c>
      <c r="G40" s="130">
        <v>15</v>
      </c>
      <c r="H40" s="130">
        <v>75</v>
      </c>
      <c r="I40" s="125">
        <f t="shared" si="4"/>
        <v>3</v>
      </c>
      <c r="J40" s="78"/>
      <c r="K40" s="77"/>
      <c r="L40" s="79"/>
      <c r="M40" s="78"/>
      <c r="N40" s="77"/>
      <c r="O40" s="80"/>
      <c r="P40" s="78">
        <v>15</v>
      </c>
      <c r="Q40" s="77">
        <v>15</v>
      </c>
      <c r="R40" s="80">
        <v>3</v>
      </c>
      <c r="S40" s="81"/>
      <c r="T40" s="77"/>
      <c r="U40" s="80"/>
      <c r="V40" s="81"/>
      <c r="W40" s="77"/>
      <c r="X40" s="80"/>
      <c r="Y40" s="81"/>
      <c r="Z40" s="77"/>
      <c r="AA40" s="80"/>
    </row>
    <row r="41" spans="1:27" s="82" customFormat="1" ht="15">
      <c r="A41" s="76">
        <v>20</v>
      </c>
      <c r="B41" s="136" t="s">
        <v>66</v>
      </c>
      <c r="C41" s="81" t="s">
        <v>50</v>
      </c>
      <c r="D41" s="77" t="s">
        <v>50</v>
      </c>
      <c r="E41" s="77" t="s">
        <v>119</v>
      </c>
      <c r="F41" s="129">
        <v>30</v>
      </c>
      <c r="G41" s="130">
        <v>15</v>
      </c>
      <c r="H41" s="130">
        <v>75</v>
      </c>
      <c r="I41" s="125">
        <f t="shared" si="4"/>
        <v>3</v>
      </c>
      <c r="J41" s="78"/>
      <c r="K41" s="77"/>
      <c r="L41" s="79"/>
      <c r="M41" s="78">
        <v>15</v>
      </c>
      <c r="N41" s="77">
        <v>15</v>
      </c>
      <c r="O41" s="80">
        <v>3</v>
      </c>
      <c r="P41" s="78"/>
      <c r="Q41" s="77"/>
      <c r="R41" s="80"/>
      <c r="S41" s="81"/>
      <c r="T41" s="77"/>
      <c r="U41" s="80"/>
      <c r="V41" s="81"/>
      <c r="W41" s="77"/>
      <c r="X41" s="80"/>
      <c r="Y41" s="81"/>
      <c r="Z41" s="77"/>
      <c r="AA41" s="80"/>
    </row>
    <row r="42" spans="1:27" s="82" customFormat="1" ht="15">
      <c r="A42" s="76">
        <v>21</v>
      </c>
      <c r="B42" s="136" t="s">
        <v>102</v>
      </c>
      <c r="C42" s="81" t="s">
        <v>50</v>
      </c>
      <c r="D42" s="77" t="s">
        <v>50</v>
      </c>
      <c r="E42" s="77" t="s">
        <v>51</v>
      </c>
      <c r="F42" s="124">
        <v>45</v>
      </c>
      <c r="G42" s="125">
        <v>0</v>
      </c>
      <c r="H42" s="125">
        <v>125</v>
      </c>
      <c r="I42" s="125">
        <f t="shared" si="4"/>
        <v>5</v>
      </c>
      <c r="J42" s="78"/>
      <c r="K42" s="77"/>
      <c r="L42" s="79"/>
      <c r="M42" s="78"/>
      <c r="N42" s="77"/>
      <c r="O42" s="80"/>
      <c r="P42" s="78">
        <v>45</v>
      </c>
      <c r="Q42" s="77"/>
      <c r="R42" s="80">
        <v>5</v>
      </c>
      <c r="S42" s="81"/>
      <c r="T42" s="77"/>
      <c r="U42" s="80"/>
      <c r="V42" s="81"/>
      <c r="W42" s="77"/>
      <c r="X42" s="80"/>
      <c r="Y42" s="81"/>
      <c r="Z42" s="77"/>
      <c r="AA42" s="80"/>
    </row>
    <row r="43" spans="1:27" s="82" customFormat="1" ht="15">
      <c r="A43" s="76">
        <v>22</v>
      </c>
      <c r="B43" s="136" t="s">
        <v>67</v>
      </c>
      <c r="C43" s="81" t="s">
        <v>50</v>
      </c>
      <c r="D43" s="77" t="s">
        <v>50</v>
      </c>
      <c r="E43" s="77" t="s">
        <v>51</v>
      </c>
      <c r="F43" s="124">
        <f aca="true" t="shared" si="5" ref="F43:F48">J43+K43+M43+N43+P43+Q43+S43+T43+V43+W43+Y43+Z43</f>
        <v>30</v>
      </c>
      <c r="G43" s="125">
        <v>0</v>
      </c>
      <c r="H43" s="125">
        <v>75</v>
      </c>
      <c r="I43" s="125">
        <f t="shared" si="4"/>
        <v>3</v>
      </c>
      <c r="J43" s="78"/>
      <c r="K43" s="77"/>
      <c r="L43" s="79"/>
      <c r="M43" s="78">
        <v>30</v>
      </c>
      <c r="N43" s="77"/>
      <c r="O43" s="80">
        <v>3</v>
      </c>
      <c r="P43" s="78"/>
      <c r="Q43" s="77"/>
      <c r="R43" s="80"/>
      <c r="S43" s="81"/>
      <c r="T43" s="77"/>
      <c r="U43" s="80"/>
      <c r="V43" s="81"/>
      <c r="W43" s="77"/>
      <c r="X43" s="80"/>
      <c r="Y43" s="81"/>
      <c r="Z43" s="77"/>
      <c r="AA43" s="80"/>
    </row>
    <row r="44" spans="1:27" s="82" customFormat="1" ht="15">
      <c r="A44" s="76">
        <v>23</v>
      </c>
      <c r="B44" s="123" t="s">
        <v>126</v>
      </c>
      <c r="C44" s="81" t="s">
        <v>50</v>
      </c>
      <c r="D44" s="77" t="s">
        <v>50</v>
      </c>
      <c r="E44" s="77" t="s">
        <v>54</v>
      </c>
      <c r="F44" s="124">
        <f t="shared" si="5"/>
        <v>15</v>
      </c>
      <c r="G44" s="125">
        <v>15</v>
      </c>
      <c r="H44" s="125">
        <v>50</v>
      </c>
      <c r="I44" s="125">
        <f t="shared" si="4"/>
        <v>2</v>
      </c>
      <c r="J44" s="78"/>
      <c r="K44" s="77"/>
      <c r="L44" s="79"/>
      <c r="M44" s="78"/>
      <c r="N44" s="77">
        <v>15</v>
      </c>
      <c r="O44" s="80">
        <v>2</v>
      </c>
      <c r="P44" s="100"/>
      <c r="Q44" s="99"/>
      <c r="R44" s="101"/>
      <c r="S44" s="81"/>
      <c r="T44" s="77"/>
      <c r="U44" s="80"/>
      <c r="V44" s="81"/>
      <c r="W44" s="77"/>
      <c r="X44" s="80"/>
      <c r="Y44" s="81"/>
      <c r="Z44" s="77"/>
      <c r="AA44" s="80"/>
    </row>
    <row r="45" spans="1:27" s="82" customFormat="1" ht="15">
      <c r="A45" s="76">
        <v>24</v>
      </c>
      <c r="B45" s="136" t="s">
        <v>68</v>
      </c>
      <c r="C45" s="81" t="s">
        <v>50</v>
      </c>
      <c r="D45" s="77" t="s">
        <v>50</v>
      </c>
      <c r="E45" s="77" t="s">
        <v>119</v>
      </c>
      <c r="F45" s="124">
        <f t="shared" si="5"/>
        <v>60</v>
      </c>
      <c r="G45" s="125">
        <v>30</v>
      </c>
      <c r="H45" s="125">
        <v>150</v>
      </c>
      <c r="I45" s="125">
        <f>L45+O45+R45+U45+X45+AA45</f>
        <v>6</v>
      </c>
      <c r="J45" s="78"/>
      <c r="K45" s="77"/>
      <c r="L45" s="79"/>
      <c r="M45" s="78">
        <v>30</v>
      </c>
      <c r="N45" s="77">
        <v>30</v>
      </c>
      <c r="O45" s="80">
        <v>6</v>
      </c>
      <c r="P45" s="102"/>
      <c r="Q45" s="76"/>
      <c r="R45" s="103"/>
      <c r="S45" s="81"/>
      <c r="T45" s="77"/>
      <c r="U45" s="80"/>
      <c r="V45" s="81"/>
      <c r="W45" s="77"/>
      <c r="X45" s="80"/>
      <c r="Y45" s="81"/>
      <c r="Z45" s="77"/>
      <c r="AA45" s="80"/>
    </row>
    <row r="46" spans="1:27" s="82" customFormat="1" ht="15">
      <c r="A46" s="76">
        <v>25</v>
      </c>
      <c r="B46" s="136" t="s">
        <v>69</v>
      </c>
      <c r="C46" s="81" t="s">
        <v>50</v>
      </c>
      <c r="D46" s="77" t="s">
        <v>50</v>
      </c>
      <c r="E46" s="77" t="s">
        <v>119</v>
      </c>
      <c r="F46" s="124">
        <f t="shared" si="5"/>
        <v>45</v>
      </c>
      <c r="G46" s="125">
        <v>15</v>
      </c>
      <c r="H46" s="125">
        <v>125</v>
      </c>
      <c r="I46" s="125">
        <f>L46+O46+R46+U46+X46+AA46</f>
        <v>5</v>
      </c>
      <c r="J46" s="86"/>
      <c r="K46" s="87"/>
      <c r="L46" s="89"/>
      <c r="M46" s="86"/>
      <c r="N46" s="87"/>
      <c r="O46" s="90"/>
      <c r="P46" s="78">
        <v>30</v>
      </c>
      <c r="Q46" s="77">
        <v>15</v>
      </c>
      <c r="R46" s="80">
        <v>5</v>
      </c>
      <c r="S46" s="104"/>
      <c r="T46" s="87"/>
      <c r="U46" s="90"/>
      <c r="V46" s="104"/>
      <c r="W46" s="87"/>
      <c r="X46" s="90"/>
      <c r="Y46" s="104"/>
      <c r="Z46" s="87"/>
      <c r="AA46" s="90"/>
    </row>
    <row r="47" spans="1:27" s="82" customFormat="1" ht="15">
      <c r="A47" s="76">
        <v>26</v>
      </c>
      <c r="B47" s="136" t="s">
        <v>70</v>
      </c>
      <c r="C47" s="81" t="s">
        <v>50</v>
      </c>
      <c r="D47" s="77" t="s">
        <v>50</v>
      </c>
      <c r="E47" s="77" t="s">
        <v>119</v>
      </c>
      <c r="F47" s="124">
        <f t="shared" si="5"/>
        <v>45</v>
      </c>
      <c r="G47" s="125">
        <v>30</v>
      </c>
      <c r="H47" s="125">
        <v>125</v>
      </c>
      <c r="I47" s="125">
        <f>L47+O47+R47+U47+X47+AA47</f>
        <v>5</v>
      </c>
      <c r="J47" s="78"/>
      <c r="K47" s="77"/>
      <c r="L47" s="79"/>
      <c r="M47" s="78"/>
      <c r="N47" s="77"/>
      <c r="O47" s="80"/>
      <c r="P47" s="78">
        <v>15</v>
      </c>
      <c r="Q47" s="77">
        <v>30</v>
      </c>
      <c r="R47" s="80">
        <v>5</v>
      </c>
      <c r="S47" s="81"/>
      <c r="T47" s="77"/>
      <c r="U47" s="80"/>
      <c r="V47" s="81"/>
      <c r="W47" s="77"/>
      <c r="X47" s="80"/>
      <c r="Y47" s="81"/>
      <c r="Z47" s="77"/>
      <c r="AA47" s="80"/>
    </row>
    <row r="48" spans="1:27" s="82" customFormat="1" ht="15">
      <c r="A48" s="76">
        <v>27</v>
      </c>
      <c r="B48" s="123" t="s">
        <v>71</v>
      </c>
      <c r="C48" s="81" t="s">
        <v>50</v>
      </c>
      <c r="D48" s="77" t="s">
        <v>50</v>
      </c>
      <c r="E48" s="77" t="s">
        <v>59</v>
      </c>
      <c r="F48" s="124">
        <f t="shared" si="5"/>
        <v>30</v>
      </c>
      <c r="G48" s="125">
        <v>30</v>
      </c>
      <c r="H48" s="125">
        <v>75</v>
      </c>
      <c r="I48" s="125">
        <f>L48+O48+R48+U48+X48+AA48</f>
        <v>3</v>
      </c>
      <c r="J48" s="78"/>
      <c r="K48" s="77"/>
      <c r="L48" s="79"/>
      <c r="M48" s="78"/>
      <c r="N48" s="77"/>
      <c r="O48" s="80"/>
      <c r="P48" s="78"/>
      <c r="Q48" s="77"/>
      <c r="R48" s="80"/>
      <c r="S48" s="81"/>
      <c r="T48" s="77">
        <v>30</v>
      </c>
      <c r="U48" s="97">
        <v>3</v>
      </c>
      <c r="V48" s="81"/>
      <c r="W48" s="77"/>
      <c r="X48" s="80"/>
      <c r="Y48" s="81"/>
      <c r="Z48" s="77"/>
      <c r="AA48" s="80"/>
    </row>
    <row r="49" spans="1:42" s="55" customFormat="1" ht="14.25">
      <c r="A49" s="176" t="s">
        <v>115</v>
      </c>
      <c r="B49" s="176"/>
      <c r="C49" s="176"/>
      <c r="D49" s="176"/>
      <c r="E49" s="176"/>
      <c r="F49" s="38">
        <f aca="true" t="shared" si="6" ref="F49:AA49">F50</f>
        <v>435</v>
      </c>
      <c r="G49" s="38">
        <f t="shared" si="6"/>
        <v>375</v>
      </c>
      <c r="H49" s="38">
        <f t="shared" si="6"/>
        <v>975</v>
      </c>
      <c r="I49" s="38">
        <f t="shared" si="6"/>
        <v>39</v>
      </c>
      <c r="J49" s="38">
        <f t="shared" si="6"/>
        <v>0</v>
      </c>
      <c r="K49" s="38">
        <f t="shared" si="6"/>
        <v>0</v>
      </c>
      <c r="L49" s="38">
        <f t="shared" si="6"/>
        <v>0</v>
      </c>
      <c r="M49" s="38">
        <f t="shared" si="6"/>
        <v>0</v>
      </c>
      <c r="N49" s="38">
        <f t="shared" si="6"/>
        <v>0</v>
      </c>
      <c r="O49" s="38">
        <f t="shared" si="6"/>
        <v>0</v>
      </c>
      <c r="P49" s="38">
        <f t="shared" si="6"/>
        <v>0</v>
      </c>
      <c r="Q49" s="38">
        <f t="shared" si="6"/>
        <v>0</v>
      </c>
      <c r="R49" s="38">
        <f t="shared" si="6"/>
        <v>0</v>
      </c>
      <c r="S49" s="38">
        <f t="shared" si="6"/>
        <v>45</v>
      </c>
      <c r="T49" s="38">
        <f t="shared" si="6"/>
        <v>105</v>
      </c>
      <c r="U49" s="38">
        <f t="shared" si="6"/>
        <v>15</v>
      </c>
      <c r="V49" s="38">
        <f t="shared" si="6"/>
        <v>0</v>
      </c>
      <c r="W49" s="38">
        <f t="shared" si="6"/>
        <v>90</v>
      </c>
      <c r="X49" s="38">
        <f t="shared" si="6"/>
        <v>9</v>
      </c>
      <c r="Y49" s="38">
        <f t="shared" si="6"/>
        <v>15</v>
      </c>
      <c r="Z49" s="38">
        <f t="shared" si="6"/>
        <v>180</v>
      </c>
      <c r="AA49" s="40">
        <f t="shared" si="6"/>
        <v>15</v>
      </c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62"/>
      <c r="AO49" s="43"/>
      <c r="AP49" s="43"/>
    </row>
    <row r="50" spans="1:27" s="82" customFormat="1" ht="17.25" customHeight="1">
      <c r="A50" s="142" t="s">
        <v>140</v>
      </c>
      <c r="B50" s="142"/>
      <c r="C50" s="137"/>
      <c r="D50" s="137"/>
      <c r="E50" s="137"/>
      <c r="F50" s="137">
        <f aca="true" t="shared" si="7" ref="F50:AA50">SUM(F51:F65)</f>
        <v>435</v>
      </c>
      <c r="G50" s="137">
        <f t="shared" si="7"/>
        <v>375</v>
      </c>
      <c r="H50" s="137">
        <f t="shared" si="7"/>
        <v>975</v>
      </c>
      <c r="I50" s="137">
        <f t="shared" si="7"/>
        <v>39</v>
      </c>
      <c r="J50" s="139">
        <f t="shared" si="7"/>
        <v>0</v>
      </c>
      <c r="K50" s="137">
        <f t="shared" si="7"/>
        <v>0</v>
      </c>
      <c r="L50" s="137">
        <f t="shared" si="7"/>
        <v>0</v>
      </c>
      <c r="M50" s="137">
        <f t="shared" si="7"/>
        <v>0</v>
      </c>
      <c r="N50" s="137">
        <f t="shared" si="7"/>
        <v>0</v>
      </c>
      <c r="O50" s="137">
        <f t="shared" si="7"/>
        <v>0</v>
      </c>
      <c r="P50" s="137">
        <f t="shared" si="7"/>
        <v>0</v>
      </c>
      <c r="Q50" s="137">
        <f t="shared" si="7"/>
        <v>0</v>
      </c>
      <c r="R50" s="137">
        <f t="shared" si="7"/>
        <v>0</v>
      </c>
      <c r="S50" s="137">
        <f t="shared" si="7"/>
        <v>45</v>
      </c>
      <c r="T50" s="137">
        <f t="shared" si="7"/>
        <v>105</v>
      </c>
      <c r="U50" s="137">
        <f t="shared" si="7"/>
        <v>15</v>
      </c>
      <c r="V50" s="137">
        <f t="shared" si="7"/>
        <v>0</v>
      </c>
      <c r="W50" s="137">
        <f t="shared" si="7"/>
        <v>90</v>
      </c>
      <c r="X50" s="137">
        <f t="shared" si="7"/>
        <v>9</v>
      </c>
      <c r="Y50" s="137">
        <f t="shared" si="7"/>
        <v>15</v>
      </c>
      <c r="Z50" s="137">
        <f t="shared" si="7"/>
        <v>180</v>
      </c>
      <c r="AA50" s="140">
        <f t="shared" si="7"/>
        <v>15</v>
      </c>
    </row>
    <row r="51" spans="1:27" s="82" customFormat="1" ht="15">
      <c r="A51" s="76">
        <v>1</v>
      </c>
      <c r="B51" s="123" t="s">
        <v>127</v>
      </c>
      <c r="C51" s="81" t="s">
        <v>55</v>
      </c>
      <c r="D51" s="77" t="s">
        <v>50</v>
      </c>
      <c r="E51" s="77" t="s">
        <v>119</v>
      </c>
      <c r="F51" s="124">
        <f aca="true" t="shared" si="8" ref="F51:F65">J51+K51+M51+N51+P51+Q51+S51+T51+V51+W51+Y51+Z51</f>
        <v>60</v>
      </c>
      <c r="G51" s="125">
        <v>30</v>
      </c>
      <c r="H51" s="125">
        <v>150</v>
      </c>
      <c r="I51" s="125">
        <f>L51+O51+R51+U51+X51+AA51</f>
        <v>6</v>
      </c>
      <c r="J51" s="78"/>
      <c r="K51" s="77"/>
      <c r="L51" s="80"/>
      <c r="M51" s="81"/>
      <c r="N51" s="77"/>
      <c r="O51" s="80"/>
      <c r="P51" s="81"/>
      <c r="Q51" s="77"/>
      <c r="R51" s="80"/>
      <c r="S51" s="81">
        <v>30</v>
      </c>
      <c r="T51" s="77">
        <v>30</v>
      </c>
      <c r="U51" s="105">
        <v>6</v>
      </c>
      <c r="V51" s="81"/>
      <c r="W51" s="77"/>
      <c r="X51" s="105"/>
      <c r="Y51" s="81"/>
      <c r="Z51" s="77"/>
      <c r="AA51" s="105"/>
    </row>
    <row r="52" spans="1:27" s="82" customFormat="1" ht="15">
      <c r="A52" s="76">
        <v>2</v>
      </c>
      <c r="B52" s="123" t="s">
        <v>128</v>
      </c>
      <c r="C52" s="81" t="s">
        <v>55</v>
      </c>
      <c r="D52" s="77" t="s">
        <v>50</v>
      </c>
      <c r="E52" s="77" t="s">
        <v>54</v>
      </c>
      <c r="F52" s="124">
        <f t="shared" si="8"/>
        <v>30</v>
      </c>
      <c r="G52" s="125">
        <v>30</v>
      </c>
      <c r="H52" s="125">
        <v>75</v>
      </c>
      <c r="I52" s="125">
        <f>L52+O52+R52+U52+X52+AA52</f>
        <v>3</v>
      </c>
      <c r="J52" s="78"/>
      <c r="K52" s="77"/>
      <c r="L52" s="80"/>
      <c r="M52" s="81"/>
      <c r="N52" s="77"/>
      <c r="O52" s="80"/>
      <c r="P52" s="81"/>
      <c r="Q52" s="77"/>
      <c r="R52" s="80"/>
      <c r="S52" s="81"/>
      <c r="T52" s="77">
        <v>30</v>
      </c>
      <c r="U52" s="80">
        <v>3</v>
      </c>
      <c r="V52" s="81"/>
      <c r="W52" s="77"/>
      <c r="X52" s="80"/>
      <c r="Y52" s="81"/>
      <c r="Z52" s="77"/>
      <c r="AA52" s="80"/>
    </row>
    <row r="53" spans="1:27" s="82" customFormat="1" ht="18" customHeight="1">
      <c r="A53" s="76">
        <v>3</v>
      </c>
      <c r="B53" s="123" t="s">
        <v>129</v>
      </c>
      <c r="C53" s="81" t="s">
        <v>55</v>
      </c>
      <c r="D53" s="77" t="s">
        <v>50</v>
      </c>
      <c r="E53" s="77" t="s">
        <v>54</v>
      </c>
      <c r="F53" s="124">
        <v>30</v>
      </c>
      <c r="G53" s="125">
        <v>30</v>
      </c>
      <c r="H53" s="125">
        <v>50</v>
      </c>
      <c r="I53" s="125">
        <v>2</v>
      </c>
      <c r="J53" s="78"/>
      <c r="K53" s="77"/>
      <c r="L53" s="80"/>
      <c r="M53" s="81"/>
      <c r="N53" s="77"/>
      <c r="O53" s="80"/>
      <c r="P53" s="81"/>
      <c r="Q53" s="77"/>
      <c r="R53" s="80"/>
      <c r="S53" s="81"/>
      <c r="T53" s="77"/>
      <c r="U53" s="80"/>
      <c r="V53" s="81"/>
      <c r="X53" s="80"/>
      <c r="Y53" s="81"/>
      <c r="Z53" s="85">
        <v>30</v>
      </c>
      <c r="AA53" s="105">
        <v>2</v>
      </c>
    </row>
    <row r="54" spans="1:27" s="82" customFormat="1" ht="15">
      <c r="A54" s="76">
        <v>4</v>
      </c>
      <c r="B54" s="123" t="s">
        <v>130</v>
      </c>
      <c r="C54" s="81" t="s">
        <v>55</v>
      </c>
      <c r="D54" s="77" t="s">
        <v>50</v>
      </c>
      <c r="E54" s="77" t="s">
        <v>54</v>
      </c>
      <c r="F54" s="124">
        <f t="shared" si="8"/>
        <v>15</v>
      </c>
      <c r="G54" s="125">
        <v>15</v>
      </c>
      <c r="H54" s="125">
        <v>25</v>
      </c>
      <c r="I54" s="125">
        <f>L54+O54+R54+U54+X54+AA54</f>
        <v>1</v>
      </c>
      <c r="J54" s="78"/>
      <c r="K54" s="77"/>
      <c r="L54" s="80"/>
      <c r="M54" s="81"/>
      <c r="N54" s="77"/>
      <c r="O54" s="80"/>
      <c r="P54" s="81"/>
      <c r="Q54" s="77"/>
      <c r="R54" s="80"/>
      <c r="S54" s="81"/>
      <c r="T54" s="77"/>
      <c r="U54" s="80"/>
      <c r="V54" s="81"/>
      <c r="W54" s="77">
        <v>15</v>
      </c>
      <c r="X54" s="80">
        <v>1</v>
      </c>
      <c r="Y54" s="81"/>
      <c r="Z54" s="77"/>
      <c r="AA54" s="80"/>
    </row>
    <row r="55" spans="1:27" s="82" customFormat="1" ht="15">
      <c r="A55" s="76">
        <v>5</v>
      </c>
      <c r="B55" s="123" t="s">
        <v>131</v>
      </c>
      <c r="C55" s="81" t="s">
        <v>55</v>
      </c>
      <c r="D55" s="77" t="s">
        <v>50</v>
      </c>
      <c r="E55" s="77" t="s">
        <v>119</v>
      </c>
      <c r="F55" s="124">
        <f>J55+K55+M55+N55+P55+Q55+S55+T55+V55+W55+Y55+Z55</f>
        <v>30</v>
      </c>
      <c r="G55" s="125">
        <v>15</v>
      </c>
      <c r="H55" s="125">
        <v>75</v>
      </c>
      <c r="I55" s="125">
        <v>3</v>
      </c>
      <c r="J55" s="78"/>
      <c r="K55" s="77"/>
      <c r="L55" s="80"/>
      <c r="M55" s="81"/>
      <c r="N55" s="77"/>
      <c r="O55" s="80"/>
      <c r="P55" s="81"/>
      <c r="Q55" s="77"/>
      <c r="R55" s="80"/>
      <c r="S55" s="81">
        <v>15</v>
      </c>
      <c r="T55" s="77">
        <v>15</v>
      </c>
      <c r="U55" s="80">
        <v>3</v>
      </c>
      <c r="V55" s="81"/>
      <c r="W55" s="77"/>
      <c r="X55" s="80"/>
      <c r="Y55" s="81"/>
      <c r="Z55" s="77"/>
      <c r="AA55" s="80"/>
    </row>
    <row r="56" spans="1:27" s="82" customFormat="1" ht="15">
      <c r="A56" s="76">
        <v>6</v>
      </c>
      <c r="B56" s="136" t="s">
        <v>101</v>
      </c>
      <c r="C56" s="81" t="s">
        <v>55</v>
      </c>
      <c r="D56" s="77" t="s">
        <v>50</v>
      </c>
      <c r="E56" s="77" t="s">
        <v>119</v>
      </c>
      <c r="F56" s="124">
        <v>30</v>
      </c>
      <c r="G56" s="125">
        <v>15</v>
      </c>
      <c r="H56" s="125">
        <v>75</v>
      </c>
      <c r="I56" s="125">
        <f>L56+O56+R56+U56+AA56</f>
        <v>3</v>
      </c>
      <c r="J56" s="78"/>
      <c r="K56" s="77"/>
      <c r="L56" s="80"/>
      <c r="M56" s="81"/>
      <c r="N56" s="77"/>
      <c r="O56" s="80"/>
      <c r="P56" s="81"/>
      <c r="Q56" s="77"/>
      <c r="R56" s="80"/>
      <c r="S56" s="81"/>
      <c r="T56" s="77"/>
      <c r="U56" s="80"/>
      <c r="W56" s="76"/>
      <c r="X56" s="80"/>
      <c r="Y56" s="106">
        <v>15</v>
      </c>
      <c r="Z56" s="85">
        <v>15</v>
      </c>
      <c r="AA56" s="105">
        <v>3</v>
      </c>
    </row>
    <row r="57" spans="1:27" s="82" customFormat="1" ht="15">
      <c r="A57" s="76">
        <v>7</v>
      </c>
      <c r="B57" s="123" t="s">
        <v>132</v>
      </c>
      <c r="C57" s="81" t="s">
        <v>55</v>
      </c>
      <c r="D57" s="77" t="s">
        <v>50</v>
      </c>
      <c r="E57" s="77" t="s">
        <v>54</v>
      </c>
      <c r="F57" s="124">
        <v>15</v>
      </c>
      <c r="G57" s="125">
        <v>15</v>
      </c>
      <c r="H57" s="125">
        <v>25</v>
      </c>
      <c r="I57" s="125">
        <v>1</v>
      </c>
      <c r="J57" s="78"/>
      <c r="K57" s="77"/>
      <c r="L57" s="80"/>
      <c r="M57" s="81"/>
      <c r="N57" s="77"/>
      <c r="O57" s="80"/>
      <c r="P57" s="81"/>
      <c r="Q57" s="77"/>
      <c r="R57" s="80"/>
      <c r="S57" s="81"/>
      <c r="T57" s="77"/>
      <c r="U57" s="80"/>
      <c r="V57" s="92"/>
      <c r="W57" s="76"/>
      <c r="X57" s="80"/>
      <c r="Y57" s="81"/>
      <c r="Z57" s="85">
        <v>15</v>
      </c>
      <c r="AA57" s="105">
        <v>1</v>
      </c>
    </row>
    <row r="58" spans="1:28" s="82" customFormat="1" ht="15">
      <c r="A58" s="76">
        <v>8</v>
      </c>
      <c r="B58" s="136" t="s">
        <v>73</v>
      </c>
      <c r="C58" s="81" t="s">
        <v>55</v>
      </c>
      <c r="D58" s="77" t="s">
        <v>50</v>
      </c>
      <c r="E58" s="83" t="s">
        <v>54</v>
      </c>
      <c r="F58" s="124">
        <v>30</v>
      </c>
      <c r="G58" s="125">
        <v>30</v>
      </c>
      <c r="H58" s="125">
        <v>50</v>
      </c>
      <c r="I58" s="125">
        <v>2</v>
      </c>
      <c r="J58" s="78"/>
      <c r="K58" s="77"/>
      <c r="L58" s="80"/>
      <c r="M58" s="81"/>
      <c r="N58" s="77"/>
      <c r="O58" s="80"/>
      <c r="P58" s="81"/>
      <c r="Q58" s="77"/>
      <c r="R58" s="80"/>
      <c r="S58" s="81"/>
      <c r="T58" s="77"/>
      <c r="U58" s="80"/>
      <c r="V58" s="92"/>
      <c r="W58" s="76"/>
      <c r="X58" s="80"/>
      <c r="Y58" s="81"/>
      <c r="Z58" s="111">
        <v>30</v>
      </c>
      <c r="AA58" s="105">
        <v>2</v>
      </c>
      <c r="AB58" s="82" t="s">
        <v>74</v>
      </c>
    </row>
    <row r="59" spans="1:27" s="82" customFormat="1" ht="15">
      <c r="A59" s="76">
        <v>9</v>
      </c>
      <c r="B59" s="123" t="s">
        <v>133</v>
      </c>
      <c r="C59" s="81" t="s">
        <v>55</v>
      </c>
      <c r="D59" s="77" t="s">
        <v>50</v>
      </c>
      <c r="E59" s="77" t="s">
        <v>54</v>
      </c>
      <c r="F59" s="124">
        <f t="shared" si="8"/>
        <v>30</v>
      </c>
      <c r="G59" s="125">
        <v>30</v>
      </c>
      <c r="H59" s="125">
        <v>75</v>
      </c>
      <c r="I59" s="125">
        <f aca="true" t="shared" si="9" ref="I59:I65">L59+O59+R59+U59+X59+AA59</f>
        <v>3</v>
      </c>
      <c r="J59" s="78"/>
      <c r="K59" s="77"/>
      <c r="L59" s="80"/>
      <c r="M59" s="81"/>
      <c r="N59" s="77"/>
      <c r="O59" s="80"/>
      <c r="P59" s="81"/>
      <c r="Q59" s="77"/>
      <c r="R59" s="80"/>
      <c r="S59" s="81"/>
      <c r="T59" s="77">
        <v>30</v>
      </c>
      <c r="U59" s="80">
        <v>3</v>
      </c>
      <c r="V59" s="81"/>
      <c r="W59" s="77"/>
      <c r="X59" s="80"/>
      <c r="Y59" s="81"/>
      <c r="Z59" s="77"/>
      <c r="AA59" s="80"/>
    </row>
    <row r="60" spans="1:27" s="82" customFormat="1" ht="15">
      <c r="A60" s="76">
        <v>10</v>
      </c>
      <c r="B60" s="136" t="s">
        <v>75</v>
      </c>
      <c r="C60" s="81" t="s">
        <v>55</v>
      </c>
      <c r="D60" s="77" t="s">
        <v>50</v>
      </c>
      <c r="E60" s="77" t="s">
        <v>54</v>
      </c>
      <c r="F60" s="124">
        <f t="shared" si="8"/>
        <v>15</v>
      </c>
      <c r="G60" s="125">
        <v>15</v>
      </c>
      <c r="H60" s="125">
        <v>50</v>
      </c>
      <c r="I60" s="125">
        <f t="shared" si="9"/>
        <v>2</v>
      </c>
      <c r="J60" s="78"/>
      <c r="K60" s="77"/>
      <c r="L60" s="80"/>
      <c r="M60" s="81"/>
      <c r="N60" s="77"/>
      <c r="O60" s="80"/>
      <c r="P60" s="81"/>
      <c r="Q60" s="77"/>
      <c r="R60" s="80"/>
      <c r="S60" s="81"/>
      <c r="T60" s="77"/>
      <c r="U60" s="80"/>
      <c r="V60" s="81"/>
      <c r="W60" s="77">
        <v>15</v>
      </c>
      <c r="X60" s="105">
        <v>2</v>
      </c>
      <c r="Y60" s="81"/>
      <c r="Z60" s="77"/>
      <c r="AA60" s="80"/>
    </row>
    <row r="61" spans="1:27" s="82" customFormat="1" ht="15">
      <c r="A61" s="76">
        <v>11</v>
      </c>
      <c r="B61" s="132" t="s">
        <v>76</v>
      </c>
      <c r="C61" s="81" t="s">
        <v>55</v>
      </c>
      <c r="D61" s="77" t="s">
        <v>50</v>
      </c>
      <c r="E61" s="77" t="s">
        <v>120</v>
      </c>
      <c r="F61" s="124">
        <f t="shared" si="8"/>
        <v>30</v>
      </c>
      <c r="G61" s="125">
        <v>30</v>
      </c>
      <c r="H61" s="125">
        <v>75</v>
      </c>
      <c r="I61" s="125">
        <f t="shared" si="9"/>
        <v>3</v>
      </c>
      <c r="J61" s="78"/>
      <c r="K61" s="77"/>
      <c r="L61" s="80"/>
      <c r="M61" s="81"/>
      <c r="N61" s="77"/>
      <c r="O61" s="80"/>
      <c r="P61" s="81"/>
      <c r="Q61" s="77"/>
      <c r="R61" s="80"/>
      <c r="S61" s="81"/>
      <c r="T61" s="77"/>
      <c r="U61" s="80"/>
      <c r="V61" s="81"/>
      <c r="W61" s="77">
        <v>30</v>
      </c>
      <c r="X61" s="97">
        <v>3</v>
      </c>
      <c r="Y61" s="81"/>
      <c r="Z61" s="77"/>
      <c r="AA61" s="80"/>
    </row>
    <row r="62" spans="1:27" s="82" customFormat="1" ht="17.25" customHeight="1">
      <c r="A62" s="76">
        <v>12</v>
      </c>
      <c r="B62" s="123" t="s">
        <v>134</v>
      </c>
      <c r="C62" s="81" t="s">
        <v>55</v>
      </c>
      <c r="D62" s="77" t="s">
        <v>50</v>
      </c>
      <c r="E62" s="77" t="s">
        <v>54</v>
      </c>
      <c r="F62" s="124">
        <f t="shared" si="8"/>
        <v>30</v>
      </c>
      <c r="G62" s="125">
        <v>30</v>
      </c>
      <c r="H62" s="125">
        <v>50</v>
      </c>
      <c r="I62" s="125">
        <f t="shared" si="9"/>
        <v>2</v>
      </c>
      <c r="J62" s="78"/>
      <c r="K62" s="77"/>
      <c r="L62" s="80"/>
      <c r="M62" s="81"/>
      <c r="N62" s="77"/>
      <c r="O62" s="80"/>
      <c r="P62" s="81"/>
      <c r="Q62" s="77"/>
      <c r="R62" s="80"/>
      <c r="S62" s="81"/>
      <c r="T62" s="77"/>
      <c r="U62" s="80"/>
      <c r="V62" s="81"/>
      <c r="W62" s="77"/>
      <c r="X62" s="80"/>
      <c r="Y62" s="81"/>
      <c r="Z62" s="77">
        <v>30</v>
      </c>
      <c r="AA62" s="80">
        <v>2</v>
      </c>
    </row>
    <row r="63" spans="1:27" s="82" customFormat="1" ht="15">
      <c r="A63" s="76">
        <v>13</v>
      </c>
      <c r="B63" s="132" t="s">
        <v>77</v>
      </c>
      <c r="C63" s="81" t="s">
        <v>55</v>
      </c>
      <c r="D63" s="77" t="s">
        <v>50</v>
      </c>
      <c r="E63" s="77" t="s">
        <v>54</v>
      </c>
      <c r="F63" s="124">
        <f t="shared" si="8"/>
        <v>30</v>
      </c>
      <c r="G63" s="125">
        <v>30</v>
      </c>
      <c r="H63" s="125">
        <v>50</v>
      </c>
      <c r="I63" s="125">
        <f t="shared" si="9"/>
        <v>2</v>
      </c>
      <c r="J63" s="78"/>
      <c r="K63" s="77"/>
      <c r="L63" s="80"/>
      <c r="M63" s="81"/>
      <c r="N63" s="77"/>
      <c r="O63" s="80"/>
      <c r="P63" s="81"/>
      <c r="Q63" s="77"/>
      <c r="R63" s="80"/>
      <c r="S63" s="81"/>
      <c r="T63" s="77"/>
      <c r="U63" s="80"/>
      <c r="V63" s="81"/>
      <c r="W63" s="77"/>
      <c r="X63" s="80"/>
      <c r="Y63" s="81"/>
      <c r="Z63" s="77">
        <v>30</v>
      </c>
      <c r="AA63" s="80">
        <v>2</v>
      </c>
    </row>
    <row r="64" spans="1:27" s="122" customFormat="1" ht="15">
      <c r="A64" s="121">
        <v>14</v>
      </c>
      <c r="B64" s="132" t="s">
        <v>104</v>
      </c>
      <c r="C64" s="81" t="s">
        <v>55</v>
      </c>
      <c r="D64" s="77" t="s">
        <v>50</v>
      </c>
      <c r="E64" s="77" t="s">
        <v>54</v>
      </c>
      <c r="F64" s="124">
        <f t="shared" si="8"/>
        <v>30</v>
      </c>
      <c r="G64" s="125">
        <v>30</v>
      </c>
      <c r="H64" s="125">
        <v>75</v>
      </c>
      <c r="I64" s="125">
        <f t="shared" si="9"/>
        <v>3</v>
      </c>
      <c r="J64" s="88"/>
      <c r="K64" s="89"/>
      <c r="L64" s="89"/>
      <c r="M64" s="88"/>
      <c r="N64" s="89"/>
      <c r="O64" s="90"/>
      <c r="P64" s="88"/>
      <c r="Q64" s="89"/>
      <c r="R64" s="90"/>
      <c r="S64" s="98"/>
      <c r="T64" s="89"/>
      <c r="U64" s="89"/>
      <c r="V64" s="88"/>
      <c r="W64" s="89"/>
      <c r="X64" s="90"/>
      <c r="Y64" s="98"/>
      <c r="Z64" s="89">
        <v>30</v>
      </c>
      <c r="AA64" s="90">
        <v>3</v>
      </c>
    </row>
    <row r="65" spans="1:27" ht="15">
      <c r="A65" s="76">
        <v>15</v>
      </c>
      <c r="B65" s="132" t="s">
        <v>78</v>
      </c>
      <c r="C65" s="81" t="s">
        <v>55</v>
      </c>
      <c r="D65" s="77" t="s">
        <v>50</v>
      </c>
      <c r="E65" s="77" t="s">
        <v>54</v>
      </c>
      <c r="F65" s="124">
        <f t="shared" si="8"/>
        <v>30</v>
      </c>
      <c r="G65" s="125">
        <v>30</v>
      </c>
      <c r="H65" s="125">
        <v>75</v>
      </c>
      <c r="I65" s="125">
        <f t="shared" si="9"/>
        <v>3</v>
      </c>
      <c r="J65" s="78"/>
      <c r="K65" s="77"/>
      <c r="L65" s="80"/>
      <c r="M65" s="81"/>
      <c r="N65" s="77"/>
      <c r="O65" s="80"/>
      <c r="P65" s="81"/>
      <c r="Q65" s="77"/>
      <c r="R65" s="80"/>
      <c r="S65" s="81"/>
      <c r="T65" s="77"/>
      <c r="U65" s="80"/>
      <c r="V65" s="81"/>
      <c r="W65" s="77">
        <v>30</v>
      </c>
      <c r="X65" s="80">
        <v>3</v>
      </c>
      <c r="Y65" s="81"/>
      <c r="Z65" s="77"/>
      <c r="AA65" s="80"/>
    </row>
    <row r="66" spans="1:29" ht="14.25">
      <c r="A66" s="141" t="s">
        <v>103</v>
      </c>
      <c r="B66" s="142"/>
      <c r="C66" s="137"/>
      <c r="D66" s="137"/>
      <c r="E66" s="137"/>
      <c r="F66" s="137">
        <f aca="true" t="shared" si="10" ref="F66:AA66">SUM(F67:F80)</f>
        <v>450</v>
      </c>
      <c r="G66" s="137">
        <f t="shared" si="10"/>
        <v>360</v>
      </c>
      <c r="H66" s="137">
        <f t="shared" si="10"/>
        <v>975</v>
      </c>
      <c r="I66" s="138">
        <f t="shared" si="10"/>
        <v>39</v>
      </c>
      <c r="J66" s="139">
        <f t="shared" si="10"/>
        <v>0</v>
      </c>
      <c r="K66" s="137">
        <f t="shared" si="10"/>
        <v>0</v>
      </c>
      <c r="L66" s="137">
        <f t="shared" si="10"/>
        <v>0</v>
      </c>
      <c r="M66" s="137">
        <f t="shared" si="10"/>
        <v>0</v>
      </c>
      <c r="N66" s="137">
        <f t="shared" si="10"/>
        <v>0</v>
      </c>
      <c r="O66" s="137">
        <f t="shared" si="10"/>
        <v>0</v>
      </c>
      <c r="P66" s="137">
        <f t="shared" si="10"/>
        <v>0</v>
      </c>
      <c r="Q66" s="137">
        <f t="shared" si="10"/>
        <v>0</v>
      </c>
      <c r="R66" s="137">
        <f t="shared" si="10"/>
        <v>0</v>
      </c>
      <c r="S66" s="137">
        <f t="shared" si="10"/>
        <v>45</v>
      </c>
      <c r="T66" s="137">
        <f t="shared" si="10"/>
        <v>120</v>
      </c>
      <c r="U66" s="137">
        <f t="shared" si="10"/>
        <v>15</v>
      </c>
      <c r="V66" s="137">
        <f t="shared" si="10"/>
        <v>0</v>
      </c>
      <c r="W66" s="137">
        <f t="shared" si="10"/>
        <v>90</v>
      </c>
      <c r="X66" s="137">
        <f t="shared" si="10"/>
        <v>9</v>
      </c>
      <c r="Y66" s="137">
        <f t="shared" si="10"/>
        <v>15</v>
      </c>
      <c r="Z66" s="137">
        <f t="shared" si="10"/>
        <v>180</v>
      </c>
      <c r="AA66" s="140">
        <f t="shared" si="10"/>
        <v>15</v>
      </c>
      <c r="AB66" s="82"/>
      <c r="AC66" s="82"/>
    </row>
    <row r="67" spans="1:29" ht="15">
      <c r="A67" s="76">
        <v>1</v>
      </c>
      <c r="B67" s="136" t="s">
        <v>79</v>
      </c>
      <c r="C67" s="81" t="s">
        <v>55</v>
      </c>
      <c r="D67" s="77" t="s">
        <v>50</v>
      </c>
      <c r="E67" s="77" t="s">
        <v>119</v>
      </c>
      <c r="F67" s="124">
        <v>45</v>
      </c>
      <c r="G67" s="125">
        <v>30</v>
      </c>
      <c r="H67" s="125">
        <v>75</v>
      </c>
      <c r="I67" s="125">
        <v>3</v>
      </c>
      <c r="J67" s="78"/>
      <c r="K67" s="77"/>
      <c r="L67" s="80"/>
      <c r="M67" s="81"/>
      <c r="N67" s="77"/>
      <c r="O67" s="80"/>
      <c r="P67" s="81"/>
      <c r="Q67" s="77"/>
      <c r="R67" s="80"/>
      <c r="S67" s="81"/>
      <c r="T67" s="77"/>
      <c r="U67" s="80"/>
      <c r="V67" s="143"/>
      <c r="W67" s="143"/>
      <c r="X67" s="143"/>
      <c r="Y67" s="106">
        <v>15</v>
      </c>
      <c r="Z67" s="85">
        <v>30</v>
      </c>
      <c r="AA67" s="105">
        <v>3</v>
      </c>
      <c r="AB67" s="82"/>
      <c r="AC67" s="82"/>
    </row>
    <row r="68" spans="1:29" ht="15">
      <c r="A68" s="76">
        <v>2</v>
      </c>
      <c r="B68" s="136" t="s">
        <v>107</v>
      </c>
      <c r="C68" s="81" t="s">
        <v>55</v>
      </c>
      <c r="D68" s="77" t="s">
        <v>50</v>
      </c>
      <c r="E68" s="77" t="s">
        <v>119</v>
      </c>
      <c r="F68" s="124">
        <f aca="true" t="shared" si="11" ref="F68:F79">J68+K68+M68+N68+P68+Q68+S68+T68+V68+W68+Y68+Z68</f>
        <v>30</v>
      </c>
      <c r="G68" s="125">
        <v>15</v>
      </c>
      <c r="H68" s="125">
        <v>75</v>
      </c>
      <c r="I68" s="125">
        <f>L68+O68+R68+U68++X68+AA68</f>
        <v>3</v>
      </c>
      <c r="J68" s="78"/>
      <c r="K68" s="77"/>
      <c r="L68" s="80"/>
      <c r="M68" s="81"/>
      <c r="N68" s="77"/>
      <c r="O68" s="80"/>
      <c r="P68" s="81"/>
      <c r="Q68" s="77"/>
      <c r="R68" s="80"/>
      <c r="S68" s="81">
        <v>15</v>
      </c>
      <c r="T68" s="77">
        <v>15</v>
      </c>
      <c r="U68" s="80">
        <v>3</v>
      </c>
      <c r="V68" s="81"/>
      <c r="W68" s="77"/>
      <c r="X68" s="80"/>
      <c r="Y68" s="81"/>
      <c r="Z68" s="77"/>
      <c r="AA68" s="80"/>
      <c r="AB68" s="82"/>
      <c r="AC68" s="82"/>
    </row>
    <row r="69" spans="1:29" ht="15">
      <c r="A69" s="76">
        <v>3</v>
      </c>
      <c r="B69" s="123" t="s">
        <v>135</v>
      </c>
      <c r="C69" s="81" t="s">
        <v>55</v>
      </c>
      <c r="D69" s="77" t="s">
        <v>50</v>
      </c>
      <c r="E69" s="77" t="s">
        <v>54</v>
      </c>
      <c r="F69" s="124">
        <f>J69+K69+M69+N69+P69+Q69+S69+T69+V69+W69+Y69+Z69</f>
        <v>30</v>
      </c>
      <c r="G69" s="124">
        <v>30</v>
      </c>
      <c r="H69" s="124">
        <v>75</v>
      </c>
      <c r="I69" s="125">
        <f>L69+O69+R69+U69+X69+AA69</f>
        <v>3</v>
      </c>
      <c r="J69" s="78"/>
      <c r="K69" s="77"/>
      <c r="L69" s="80"/>
      <c r="M69" s="81"/>
      <c r="N69" s="77"/>
      <c r="O69" s="80"/>
      <c r="P69" s="81"/>
      <c r="Q69" s="77"/>
      <c r="R69" s="80"/>
      <c r="S69" s="81"/>
      <c r="T69" s="77"/>
      <c r="U69" s="80"/>
      <c r="V69" s="81"/>
      <c r="W69" s="77">
        <v>30</v>
      </c>
      <c r="X69" s="97">
        <v>3</v>
      </c>
      <c r="Y69" s="81"/>
      <c r="Z69" s="77"/>
      <c r="AA69" s="80"/>
      <c r="AB69" s="82"/>
      <c r="AC69" s="82"/>
    </row>
    <row r="70" spans="1:29" ht="15">
      <c r="A70" s="76">
        <v>4</v>
      </c>
      <c r="B70" s="136" t="s">
        <v>80</v>
      </c>
      <c r="C70" s="81" t="s">
        <v>55</v>
      </c>
      <c r="D70" s="77" t="s">
        <v>50</v>
      </c>
      <c r="E70" s="77" t="s">
        <v>54</v>
      </c>
      <c r="F70" s="124">
        <v>15</v>
      </c>
      <c r="G70" s="125">
        <v>15</v>
      </c>
      <c r="H70" s="125">
        <v>25</v>
      </c>
      <c r="I70" s="125">
        <v>1</v>
      </c>
      <c r="J70" s="78"/>
      <c r="K70" s="77"/>
      <c r="L70" s="80"/>
      <c r="M70" s="81"/>
      <c r="N70" s="77"/>
      <c r="O70" s="80"/>
      <c r="P70" s="81"/>
      <c r="Q70" s="77"/>
      <c r="R70" s="80"/>
      <c r="S70" s="81"/>
      <c r="T70" s="77"/>
      <c r="U70" s="80"/>
      <c r="V70" s="81"/>
      <c r="W70" s="114"/>
      <c r="X70" s="80"/>
      <c r="Y70" s="77"/>
      <c r="Z70" s="85">
        <v>15</v>
      </c>
      <c r="AA70" s="105">
        <v>1</v>
      </c>
      <c r="AB70" s="82"/>
      <c r="AC70" s="82"/>
    </row>
    <row r="71" spans="1:29" ht="15">
      <c r="A71" s="76">
        <v>5</v>
      </c>
      <c r="B71" s="136" t="s">
        <v>81</v>
      </c>
      <c r="C71" s="81" t="s">
        <v>55</v>
      </c>
      <c r="D71" s="77" t="s">
        <v>50</v>
      </c>
      <c r="E71" s="77" t="s">
        <v>54</v>
      </c>
      <c r="F71" s="124">
        <v>15</v>
      </c>
      <c r="G71" s="125">
        <v>15</v>
      </c>
      <c r="H71" s="125">
        <v>50</v>
      </c>
      <c r="I71" s="125">
        <v>2</v>
      </c>
      <c r="J71" s="78"/>
      <c r="K71" s="77"/>
      <c r="L71" s="80"/>
      <c r="M71" s="81"/>
      <c r="N71" s="77"/>
      <c r="O71" s="80"/>
      <c r="P71" s="81"/>
      <c r="Q71" s="77"/>
      <c r="R71" s="80"/>
      <c r="S71" s="81"/>
      <c r="T71" s="77"/>
      <c r="U71" s="80"/>
      <c r="V71" s="81"/>
      <c r="W71" s="114"/>
      <c r="X71" s="80"/>
      <c r="Y71" s="77"/>
      <c r="Z71" s="85">
        <v>15</v>
      </c>
      <c r="AA71" s="105">
        <v>2</v>
      </c>
      <c r="AB71" s="82"/>
      <c r="AC71" s="82"/>
    </row>
    <row r="72" spans="1:29" ht="15">
      <c r="A72" s="76">
        <v>6</v>
      </c>
      <c r="B72" s="132" t="s">
        <v>108</v>
      </c>
      <c r="C72" s="81" t="s">
        <v>55</v>
      </c>
      <c r="D72" s="77" t="s">
        <v>50</v>
      </c>
      <c r="E72" s="77" t="s">
        <v>54</v>
      </c>
      <c r="F72" s="124">
        <f>J72+K72+M72+N72+P72+Q72+S72+T72+V72+W72+Y72+Z72</f>
        <v>30</v>
      </c>
      <c r="G72" s="125">
        <v>30</v>
      </c>
      <c r="H72" s="125">
        <v>50</v>
      </c>
      <c r="I72" s="125">
        <f>L72+O72+R72+U72+X72+AA72</f>
        <v>2</v>
      </c>
      <c r="J72" s="78"/>
      <c r="K72" s="77"/>
      <c r="L72" s="80"/>
      <c r="M72" s="81"/>
      <c r="N72" s="77"/>
      <c r="O72" s="80"/>
      <c r="P72" s="81"/>
      <c r="Q72" s="77"/>
      <c r="R72" s="80"/>
      <c r="S72" s="81"/>
      <c r="T72" s="77"/>
      <c r="U72" s="80"/>
      <c r="V72" s="81"/>
      <c r="W72" s="77"/>
      <c r="X72" s="80"/>
      <c r="Y72" s="81"/>
      <c r="Z72" s="77">
        <v>30</v>
      </c>
      <c r="AA72" s="105">
        <v>2</v>
      </c>
      <c r="AB72" s="82"/>
      <c r="AC72" s="82"/>
    </row>
    <row r="73" spans="1:29" ht="15">
      <c r="A73" s="76">
        <v>7</v>
      </c>
      <c r="B73" s="136" t="s">
        <v>82</v>
      </c>
      <c r="C73" s="81" t="s">
        <v>55</v>
      </c>
      <c r="D73" s="77" t="s">
        <v>50</v>
      </c>
      <c r="E73" s="77" t="s">
        <v>54</v>
      </c>
      <c r="F73" s="124">
        <f t="shared" si="11"/>
        <v>30</v>
      </c>
      <c r="G73" s="125">
        <v>30</v>
      </c>
      <c r="H73" s="125">
        <v>75</v>
      </c>
      <c r="I73" s="125">
        <f aca="true" t="shared" si="12" ref="I73:I79">L73+O73+R73+U73+X73+AA73</f>
        <v>3</v>
      </c>
      <c r="J73" s="78"/>
      <c r="K73" s="77"/>
      <c r="L73" s="80"/>
      <c r="M73" s="81"/>
      <c r="N73" s="77"/>
      <c r="O73" s="80"/>
      <c r="P73" s="81"/>
      <c r="Q73" s="77"/>
      <c r="R73" s="80"/>
      <c r="S73" s="81"/>
      <c r="T73" s="77"/>
      <c r="U73" s="80"/>
      <c r="V73" s="81"/>
      <c r="W73" s="77">
        <v>30</v>
      </c>
      <c r="X73" s="105">
        <v>3</v>
      </c>
      <c r="Y73" s="81"/>
      <c r="Z73" s="77"/>
      <c r="AA73" s="80"/>
      <c r="AB73" s="82"/>
      <c r="AC73" s="82"/>
    </row>
    <row r="74" spans="1:29" ht="15">
      <c r="A74" s="76">
        <v>8</v>
      </c>
      <c r="B74" s="132" t="s">
        <v>109</v>
      </c>
      <c r="C74" s="81" t="s">
        <v>55</v>
      </c>
      <c r="D74" s="77" t="s">
        <v>50</v>
      </c>
      <c r="E74" s="77" t="s">
        <v>119</v>
      </c>
      <c r="F74" s="124">
        <f t="shared" si="11"/>
        <v>45</v>
      </c>
      <c r="G74" s="125">
        <v>30</v>
      </c>
      <c r="H74" s="125">
        <v>75</v>
      </c>
      <c r="I74" s="125">
        <v>3</v>
      </c>
      <c r="J74" s="78"/>
      <c r="K74" s="77"/>
      <c r="L74" s="80"/>
      <c r="M74" s="81"/>
      <c r="N74" s="77"/>
      <c r="O74" s="80"/>
      <c r="P74" s="81"/>
      <c r="Q74" s="77"/>
      <c r="R74" s="80"/>
      <c r="S74" s="81">
        <v>15</v>
      </c>
      <c r="T74" s="77">
        <v>30</v>
      </c>
      <c r="U74" s="105">
        <v>3</v>
      </c>
      <c r="V74" s="81"/>
      <c r="W74" s="77"/>
      <c r="X74" s="80"/>
      <c r="Y74" s="81"/>
      <c r="Z74" s="77"/>
      <c r="AA74" s="80"/>
      <c r="AB74" s="82"/>
      <c r="AC74" s="82"/>
    </row>
    <row r="75" spans="1:29" ht="15">
      <c r="A75" s="76">
        <v>9</v>
      </c>
      <c r="B75" s="132" t="s">
        <v>83</v>
      </c>
      <c r="C75" s="81" t="s">
        <v>55</v>
      </c>
      <c r="D75" s="77" t="s">
        <v>50</v>
      </c>
      <c r="E75" s="77" t="s">
        <v>121</v>
      </c>
      <c r="F75" s="124">
        <f t="shared" si="11"/>
        <v>30</v>
      </c>
      <c r="G75" s="125">
        <v>15</v>
      </c>
      <c r="H75" s="125">
        <v>75</v>
      </c>
      <c r="I75" s="125">
        <f t="shared" si="12"/>
        <v>3</v>
      </c>
      <c r="J75" s="78"/>
      <c r="K75" s="77"/>
      <c r="L75" s="80"/>
      <c r="M75" s="81"/>
      <c r="N75" s="77"/>
      <c r="O75" s="80"/>
      <c r="P75" s="81"/>
      <c r="Q75" s="77"/>
      <c r="R75" s="80"/>
      <c r="S75" s="81">
        <v>15</v>
      </c>
      <c r="T75" s="77">
        <v>15</v>
      </c>
      <c r="U75" s="80">
        <v>3</v>
      </c>
      <c r="V75" s="81"/>
      <c r="W75" s="77"/>
      <c r="X75" s="80"/>
      <c r="Y75" s="81"/>
      <c r="Z75" s="77"/>
      <c r="AA75" s="80"/>
      <c r="AB75" s="82"/>
      <c r="AC75" s="82"/>
    </row>
    <row r="76" spans="1:29" ht="15">
      <c r="A76" s="76">
        <v>10</v>
      </c>
      <c r="B76" s="136" t="s">
        <v>84</v>
      </c>
      <c r="C76" s="81" t="s">
        <v>55</v>
      </c>
      <c r="D76" s="77" t="s">
        <v>50</v>
      </c>
      <c r="E76" s="77" t="s">
        <v>54</v>
      </c>
      <c r="F76" s="124">
        <v>30</v>
      </c>
      <c r="G76" s="125">
        <v>30</v>
      </c>
      <c r="H76" s="125">
        <v>50</v>
      </c>
      <c r="I76" s="125">
        <v>2</v>
      </c>
      <c r="J76" s="78"/>
      <c r="K76" s="77"/>
      <c r="L76" s="80"/>
      <c r="M76" s="81"/>
      <c r="N76" s="77"/>
      <c r="O76" s="80"/>
      <c r="P76" s="81"/>
      <c r="Q76" s="77"/>
      <c r="R76" s="80"/>
      <c r="S76" s="81"/>
      <c r="T76" s="77"/>
      <c r="U76" s="80"/>
      <c r="V76" s="81"/>
      <c r="W76" s="143"/>
      <c r="X76" s="80"/>
      <c r="Y76" s="81"/>
      <c r="Z76" s="85">
        <v>30</v>
      </c>
      <c r="AA76" s="105">
        <v>2</v>
      </c>
      <c r="AB76" s="82"/>
      <c r="AC76" s="82"/>
    </row>
    <row r="77" spans="1:29" ht="15">
      <c r="A77" s="76">
        <v>11</v>
      </c>
      <c r="B77" s="136" t="s">
        <v>105</v>
      </c>
      <c r="C77" s="81" t="s">
        <v>55</v>
      </c>
      <c r="D77" s="77" t="s">
        <v>50</v>
      </c>
      <c r="E77" s="77" t="s">
        <v>54</v>
      </c>
      <c r="F77" s="124">
        <f t="shared" si="11"/>
        <v>30</v>
      </c>
      <c r="G77" s="125">
        <v>30</v>
      </c>
      <c r="H77" s="125">
        <v>75</v>
      </c>
      <c r="I77" s="125">
        <f t="shared" si="12"/>
        <v>3</v>
      </c>
      <c r="J77" s="78"/>
      <c r="K77" s="77"/>
      <c r="L77" s="80"/>
      <c r="M77" s="81"/>
      <c r="N77" s="77"/>
      <c r="O77" s="80"/>
      <c r="P77" s="81"/>
      <c r="Q77" s="77"/>
      <c r="R77" s="80"/>
      <c r="S77" s="81"/>
      <c r="T77" s="77">
        <v>30</v>
      </c>
      <c r="U77" s="80">
        <v>3</v>
      </c>
      <c r="V77" s="81"/>
      <c r="W77" s="77"/>
      <c r="X77" s="80"/>
      <c r="Y77" s="81"/>
      <c r="Z77" s="77"/>
      <c r="AA77" s="80"/>
      <c r="AB77" s="82"/>
      <c r="AC77" s="82"/>
    </row>
    <row r="78" spans="1:29" ht="15">
      <c r="A78" s="76">
        <v>12</v>
      </c>
      <c r="B78" s="136" t="s">
        <v>85</v>
      </c>
      <c r="C78" s="81" t="s">
        <v>55</v>
      </c>
      <c r="D78" s="77" t="s">
        <v>50</v>
      </c>
      <c r="E78" s="77" t="s">
        <v>54</v>
      </c>
      <c r="F78" s="124">
        <f>J78+K78+M78+N78+P78+Q78+S78+T78+V78+W78+Y78+Z78</f>
        <v>30</v>
      </c>
      <c r="G78" s="125">
        <v>30</v>
      </c>
      <c r="H78" s="125">
        <v>50</v>
      </c>
      <c r="I78" s="125">
        <f>L78+O78+R78+U78+X78+AA78</f>
        <v>2</v>
      </c>
      <c r="J78" s="78"/>
      <c r="K78" s="77"/>
      <c r="L78" s="80"/>
      <c r="M78" s="81"/>
      <c r="N78" s="77"/>
      <c r="O78" s="80"/>
      <c r="P78" s="81"/>
      <c r="Q78" s="77"/>
      <c r="R78" s="80"/>
      <c r="S78" s="81"/>
      <c r="T78" s="77"/>
      <c r="U78" s="80"/>
      <c r="V78" s="81"/>
      <c r="W78" s="77"/>
      <c r="X78" s="80"/>
      <c r="Y78" s="81"/>
      <c r="Z78" s="77">
        <v>30</v>
      </c>
      <c r="AA78" s="80">
        <v>2</v>
      </c>
      <c r="AB78" s="82"/>
      <c r="AC78" s="82"/>
    </row>
    <row r="79" spans="1:29" ht="15">
      <c r="A79" s="76">
        <v>13</v>
      </c>
      <c r="B79" s="163" t="s">
        <v>110</v>
      </c>
      <c r="C79" s="81" t="s">
        <v>55</v>
      </c>
      <c r="D79" s="77" t="s">
        <v>50</v>
      </c>
      <c r="E79" s="85" t="s">
        <v>54</v>
      </c>
      <c r="F79" s="124">
        <f t="shared" si="11"/>
        <v>30</v>
      </c>
      <c r="G79" s="125">
        <v>30</v>
      </c>
      <c r="H79" s="125">
        <v>75</v>
      </c>
      <c r="I79" s="125">
        <f t="shared" si="12"/>
        <v>3</v>
      </c>
      <c r="J79" s="78"/>
      <c r="K79" s="77"/>
      <c r="L79" s="80"/>
      <c r="M79" s="81"/>
      <c r="N79" s="77"/>
      <c r="O79" s="80"/>
      <c r="P79" s="81"/>
      <c r="Q79" s="77"/>
      <c r="R79" s="80"/>
      <c r="S79" s="81"/>
      <c r="T79" s="77">
        <v>30</v>
      </c>
      <c r="U79" s="80">
        <v>3</v>
      </c>
      <c r="V79" s="81"/>
      <c r="W79" s="77"/>
      <c r="X79" s="80"/>
      <c r="Y79" s="81"/>
      <c r="Z79" s="77"/>
      <c r="AA79" s="105"/>
      <c r="AB79" s="82"/>
      <c r="AC79" s="82"/>
    </row>
    <row r="80" spans="1:29" ht="15">
      <c r="A80" s="76">
        <v>14</v>
      </c>
      <c r="B80" s="132" t="s">
        <v>86</v>
      </c>
      <c r="C80" s="81" t="s">
        <v>55</v>
      </c>
      <c r="D80" s="77" t="s">
        <v>50</v>
      </c>
      <c r="E80" s="77" t="s">
        <v>59</v>
      </c>
      <c r="F80" s="124">
        <f>J80+K80+M80+N80+P80+Q80+S80+T80+V80+W80+Y80+Z80</f>
        <v>60</v>
      </c>
      <c r="G80" s="125">
        <v>30</v>
      </c>
      <c r="H80" s="125">
        <v>150</v>
      </c>
      <c r="I80" s="125">
        <f>L80+O80+R80+U80+X80+AA80</f>
        <v>6</v>
      </c>
      <c r="J80" s="78"/>
      <c r="K80" s="77"/>
      <c r="L80" s="80"/>
      <c r="M80" s="81"/>
      <c r="N80" s="77"/>
      <c r="O80" s="80"/>
      <c r="P80" s="81"/>
      <c r="Q80" s="77"/>
      <c r="R80" s="80"/>
      <c r="S80" s="81"/>
      <c r="T80" s="77"/>
      <c r="U80" s="80"/>
      <c r="V80" s="81"/>
      <c r="W80" s="77">
        <v>30</v>
      </c>
      <c r="X80" s="80">
        <v>3</v>
      </c>
      <c r="Y80" s="81"/>
      <c r="Z80" s="77">
        <v>30</v>
      </c>
      <c r="AA80" s="144">
        <v>3</v>
      </c>
      <c r="AB80" s="82"/>
      <c r="AC80" s="82"/>
    </row>
    <row r="81" spans="1:42" s="56" customFormat="1" ht="14.25">
      <c r="A81" s="253" t="s">
        <v>116</v>
      </c>
      <c r="B81" s="253"/>
      <c r="C81" s="253"/>
      <c r="D81" s="253"/>
      <c r="E81" s="253"/>
      <c r="F81" s="53">
        <f>SUM(F82:F86)</f>
        <v>176</v>
      </c>
      <c r="G81" s="53">
        <f aca="true" t="shared" si="13" ref="G81:AA81">SUM(G82:G86)</f>
        <v>176</v>
      </c>
      <c r="H81" s="53">
        <f t="shared" si="13"/>
        <v>425</v>
      </c>
      <c r="I81" s="53">
        <f t="shared" si="13"/>
        <v>17</v>
      </c>
      <c r="J81" s="53">
        <f t="shared" si="13"/>
        <v>0</v>
      </c>
      <c r="K81" s="53">
        <f t="shared" si="13"/>
        <v>0</v>
      </c>
      <c r="L81" s="53">
        <f t="shared" si="13"/>
        <v>0</v>
      </c>
      <c r="M81" s="53">
        <f t="shared" si="13"/>
        <v>0</v>
      </c>
      <c r="N81" s="53">
        <f t="shared" si="13"/>
        <v>40</v>
      </c>
      <c r="O81" s="53">
        <f t="shared" si="13"/>
        <v>5</v>
      </c>
      <c r="P81" s="53">
        <f t="shared" si="13"/>
        <v>0</v>
      </c>
      <c r="Q81" s="53">
        <f t="shared" si="13"/>
        <v>40</v>
      </c>
      <c r="R81" s="53">
        <f t="shared" si="13"/>
        <v>4</v>
      </c>
      <c r="S81" s="53">
        <f t="shared" si="13"/>
        <v>0</v>
      </c>
      <c r="T81" s="53">
        <f t="shared" si="13"/>
        <v>32</v>
      </c>
      <c r="U81" s="53">
        <f t="shared" si="13"/>
        <v>3</v>
      </c>
      <c r="V81" s="53">
        <f t="shared" si="13"/>
        <v>0</v>
      </c>
      <c r="W81" s="53">
        <f t="shared" si="13"/>
        <v>40</v>
      </c>
      <c r="X81" s="53">
        <f t="shared" si="13"/>
        <v>3</v>
      </c>
      <c r="Y81" s="53">
        <f t="shared" si="13"/>
        <v>0</v>
      </c>
      <c r="Z81" s="53">
        <f t="shared" si="13"/>
        <v>24</v>
      </c>
      <c r="AA81" s="53">
        <f t="shared" si="13"/>
        <v>2</v>
      </c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62"/>
      <c r="AO81" s="52"/>
      <c r="AP81" s="52"/>
    </row>
    <row r="82" spans="1:29" ht="15">
      <c r="A82" s="76">
        <v>1</v>
      </c>
      <c r="B82" s="123" t="s">
        <v>136</v>
      </c>
      <c r="C82" s="77" t="s">
        <v>50</v>
      </c>
      <c r="D82" s="77" t="s">
        <v>50</v>
      </c>
      <c r="E82" s="77" t="s">
        <v>122</v>
      </c>
      <c r="F82" s="124">
        <f>J82+K82+M82+N82+P82+Q82+S82+T82+V82+W82+Y82+Z82</f>
        <v>40</v>
      </c>
      <c r="G82" s="125">
        <v>40</v>
      </c>
      <c r="H82" s="125">
        <v>125</v>
      </c>
      <c r="I82" s="125">
        <v>5</v>
      </c>
      <c r="J82" s="78"/>
      <c r="K82" s="77"/>
      <c r="L82" s="80"/>
      <c r="M82" s="81"/>
      <c r="N82" s="77">
        <v>40</v>
      </c>
      <c r="O82" s="97">
        <v>5</v>
      </c>
      <c r="P82" s="81"/>
      <c r="Q82" s="77"/>
      <c r="R82" s="80"/>
      <c r="S82" s="107"/>
      <c r="T82" s="77"/>
      <c r="U82" s="80"/>
      <c r="V82" s="81"/>
      <c r="W82" s="77"/>
      <c r="X82" s="80"/>
      <c r="Y82" s="81"/>
      <c r="Z82" s="77"/>
      <c r="AA82" s="80"/>
      <c r="AB82" s="82"/>
      <c r="AC82" s="82"/>
    </row>
    <row r="83" spans="1:29" ht="15">
      <c r="A83" s="76">
        <v>2</v>
      </c>
      <c r="B83" s="123" t="s">
        <v>137</v>
      </c>
      <c r="C83" s="77" t="s">
        <v>50</v>
      </c>
      <c r="D83" s="77" t="s">
        <v>50</v>
      </c>
      <c r="E83" s="77" t="s">
        <v>122</v>
      </c>
      <c r="F83" s="124">
        <f>J83+K83+M83+N83+P83+Q83+S83+T83+V83+W83+Y83+Z83</f>
        <v>40</v>
      </c>
      <c r="G83" s="125">
        <v>40</v>
      </c>
      <c r="H83" s="125">
        <v>100</v>
      </c>
      <c r="I83" s="125">
        <f>L83+O83+R83+U83+X83+AA83</f>
        <v>4</v>
      </c>
      <c r="J83" s="78"/>
      <c r="K83" s="77"/>
      <c r="L83" s="80"/>
      <c r="M83" s="81"/>
      <c r="N83" s="77"/>
      <c r="O83" s="80"/>
      <c r="P83" s="81"/>
      <c r="Q83" s="77">
        <v>40</v>
      </c>
      <c r="R83" s="80">
        <v>4</v>
      </c>
      <c r="S83" s="107"/>
      <c r="T83" s="77"/>
      <c r="U83" s="80"/>
      <c r="V83" s="81"/>
      <c r="W83" s="77"/>
      <c r="X83" s="80"/>
      <c r="Y83" s="81"/>
      <c r="Z83" s="77"/>
      <c r="AA83" s="80"/>
      <c r="AB83" s="82"/>
      <c r="AC83" s="82"/>
    </row>
    <row r="84" spans="1:29" ht="15">
      <c r="A84" s="76">
        <v>3</v>
      </c>
      <c r="B84" s="123" t="s">
        <v>89</v>
      </c>
      <c r="C84" s="77" t="s">
        <v>50</v>
      </c>
      <c r="D84" s="77" t="s">
        <v>50</v>
      </c>
      <c r="E84" s="77" t="s">
        <v>122</v>
      </c>
      <c r="F84" s="124">
        <f>J84+K84+M84+N84+P84+Q84+S84+T84+V84+W84+Y84+Z84</f>
        <v>32</v>
      </c>
      <c r="G84" s="125">
        <v>32</v>
      </c>
      <c r="H84" s="125">
        <v>75</v>
      </c>
      <c r="I84" s="125">
        <f>L84+O84+R84+U84+X84+AA84</f>
        <v>3</v>
      </c>
      <c r="J84" s="78"/>
      <c r="K84" s="77"/>
      <c r="L84" s="80"/>
      <c r="M84" s="81"/>
      <c r="N84" s="77"/>
      <c r="O84" s="80"/>
      <c r="P84" s="81"/>
      <c r="Q84" s="77"/>
      <c r="R84" s="80"/>
      <c r="S84" s="107"/>
      <c r="T84" s="77">
        <v>32</v>
      </c>
      <c r="U84" s="80">
        <v>3</v>
      </c>
      <c r="V84" s="81"/>
      <c r="W84" s="77"/>
      <c r="X84" s="80"/>
      <c r="Y84" s="81"/>
      <c r="Z84" s="77"/>
      <c r="AA84" s="80"/>
      <c r="AB84" s="82"/>
      <c r="AC84" s="82"/>
    </row>
    <row r="85" spans="1:29" ht="15">
      <c r="A85" s="126">
        <v>4</v>
      </c>
      <c r="B85" s="123" t="s">
        <v>138</v>
      </c>
      <c r="C85" s="77" t="s">
        <v>50</v>
      </c>
      <c r="D85" s="77" t="s">
        <v>50</v>
      </c>
      <c r="E85" s="77" t="s">
        <v>122</v>
      </c>
      <c r="F85" s="124">
        <f>J85+K85+M85+N85+P85+Q85+S85+T85+V85+W85+Y85+Z85</f>
        <v>40</v>
      </c>
      <c r="G85" s="125">
        <v>40</v>
      </c>
      <c r="H85" s="125">
        <v>75</v>
      </c>
      <c r="I85" s="135">
        <v>3</v>
      </c>
      <c r="J85" s="93"/>
      <c r="K85" s="85"/>
      <c r="L85" s="105"/>
      <c r="M85" s="106"/>
      <c r="N85" s="85"/>
      <c r="O85" s="105"/>
      <c r="P85" s="106"/>
      <c r="Q85" s="85"/>
      <c r="R85" s="105"/>
      <c r="S85" s="153"/>
      <c r="T85" s="85"/>
      <c r="U85" s="105"/>
      <c r="V85" s="106"/>
      <c r="W85" s="85">
        <v>40</v>
      </c>
      <c r="X85" s="112">
        <v>3</v>
      </c>
      <c r="Y85" s="81"/>
      <c r="Z85" s="77"/>
      <c r="AA85" s="80"/>
      <c r="AB85" s="82"/>
      <c r="AC85" s="82"/>
    </row>
    <row r="86" spans="1:29" ht="15">
      <c r="A86" s="76">
        <v>5</v>
      </c>
      <c r="B86" s="123" t="s">
        <v>90</v>
      </c>
      <c r="C86" s="77" t="s">
        <v>50</v>
      </c>
      <c r="D86" s="77" t="s">
        <v>50</v>
      </c>
      <c r="E86" s="77" t="s">
        <v>122</v>
      </c>
      <c r="F86" s="124">
        <f>J86+K86+M86+N86+P86+Q86+S86+T86+V86+W86+Y86+Z86</f>
        <v>24</v>
      </c>
      <c r="G86" s="125">
        <v>24</v>
      </c>
      <c r="H86" s="125">
        <v>50</v>
      </c>
      <c r="I86" s="125">
        <f>L86+O86+R86+U86+X86+AA86</f>
        <v>2</v>
      </c>
      <c r="J86" s="78"/>
      <c r="K86" s="77"/>
      <c r="L86" s="80"/>
      <c r="M86" s="81"/>
      <c r="N86" s="77"/>
      <c r="O86" s="80"/>
      <c r="P86" s="81"/>
      <c r="Q86" s="77"/>
      <c r="R86" s="80"/>
      <c r="S86" s="107"/>
      <c r="T86" s="77"/>
      <c r="U86" s="80"/>
      <c r="V86" s="81"/>
      <c r="W86" s="77"/>
      <c r="X86" s="80"/>
      <c r="Y86" s="81"/>
      <c r="Z86" s="77">
        <v>24</v>
      </c>
      <c r="AA86" s="80">
        <v>2</v>
      </c>
      <c r="AB86" s="82"/>
      <c r="AC86" s="82"/>
    </row>
    <row r="87" spans="1:42" ht="14.25">
      <c r="A87" s="152" t="s">
        <v>117</v>
      </c>
      <c r="B87" s="151"/>
      <c r="C87" s="151"/>
      <c r="D87" s="151"/>
      <c r="E87" s="151"/>
      <c r="F87" s="53">
        <f>F89</f>
        <v>375</v>
      </c>
      <c r="G87" s="53">
        <f aca="true" t="shared" si="14" ref="G87:AA87">SUM(G88:G89)</f>
        <v>385</v>
      </c>
      <c r="H87" s="53">
        <f t="shared" si="14"/>
        <v>400</v>
      </c>
      <c r="I87" s="53">
        <f t="shared" si="14"/>
        <v>16</v>
      </c>
      <c r="J87" s="53">
        <f t="shared" si="14"/>
        <v>0</v>
      </c>
      <c r="K87" s="53">
        <f t="shared" si="14"/>
        <v>0</v>
      </c>
      <c r="L87" s="53">
        <f t="shared" si="14"/>
        <v>0</v>
      </c>
      <c r="M87" s="53">
        <f t="shared" si="14"/>
        <v>0</v>
      </c>
      <c r="N87" s="53">
        <f t="shared" si="14"/>
        <v>0</v>
      </c>
      <c r="O87" s="53">
        <f t="shared" si="14"/>
        <v>0</v>
      </c>
      <c r="P87" s="53">
        <f t="shared" si="14"/>
        <v>0</v>
      </c>
      <c r="Q87" s="53">
        <f t="shared" si="14"/>
        <v>0</v>
      </c>
      <c r="R87" s="53">
        <f t="shared" si="14"/>
        <v>0</v>
      </c>
      <c r="S87" s="53">
        <f t="shared" si="14"/>
        <v>0</v>
      </c>
      <c r="T87" s="53">
        <f t="shared" si="14"/>
        <v>10</v>
      </c>
      <c r="U87" s="53">
        <f t="shared" si="14"/>
        <v>1</v>
      </c>
      <c r="V87" s="53">
        <f t="shared" si="14"/>
        <v>0</v>
      </c>
      <c r="W87" s="53">
        <f t="shared" si="14"/>
        <v>255</v>
      </c>
      <c r="X87" s="53">
        <f t="shared" si="14"/>
        <v>10</v>
      </c>
      <c r="Y87" s="53">
        <f t="shared" si="14"/>
        <v>0</v>
      </c>
      <c r="Z87" s="53">
        <f t="shared" si="14"/>
        <v>120</v>
      </c>
      <c r="AA87" s="53">
        <f t="shared" si="14"/>
        <v>5</v>
      </c>
      <c r="AN87" s="162"/>
      <c r="AO87" s="161"/>
      <c r="AP87" s="161"/>
    </row>
    <row r="88" spans="1:27" ht="15">
      <c r="A88" s="154">
        <v>1</v>
      </c>
      <c r="B88" s="155" t="s">
        <v>87</v>
      </c>
      <c r="C88" s="83" t="s">
        <v>50</v>
      </c>
      <c r="D88" s="83" t="s">
        <v>56</v>
      </c>
      <c r="E88" s="83" t="s">
        <v>54</v>
      </c>
      <c r="F88" s="124">
        <v>10</v>
      </c>
      <c r="G88" s="124">
        <v>10</v>
      </c>
      <c r="H88" s="124">
        <v>25</v>
      </c>
      <c r="I88" s="124">
        <v>1</v>
      </c>
      <c r="J88" s="147"/>
      <c r="K88" s="145"/>
      <c r="L88" s="105"/>
      <c r="M88" s="148"/>
      <c r="N88" s="145"/>
      <c r="O88" s="105"/>
      <c r="P88" s="148"/>
      <c r="Q88" s="145"/>
      <c r="R88" s="105"/>
      <c r="S88" s="148"/>
      <c r="T88" s="146">
        <v>10</v>
      </c>
      <c r="U88" s="105">
        <v>1</v>
      </c>
      <c r="V88" s="148"/>
      <c r="W88" s="145"/>
      <c r="X88" s="105"/>
      <c r="Y88" s="148"/>
      <c r="Z88" s="149"/>
      <c r="AA88" s="150"/>
    </row>
    <row r="89" spans="1:27" ht="15">
      <c r="A89" s="156">
        <v>2</v>
      </c>
      <c r="B89" s="157" t="s">
        <v>88</v>
      </c>
      <c r="C89" s="77" t="s">
        <v>55</v>
      </c>
      <c r="D89" s="77" t="s">
        <v>56</v>
      </c>
      <c r="E89" s="77" t="s">
        <v>122</v>
      </c>
      <c r="F89" s="124">
        <f>J89+K89+M89+N89+P89+Q89+S89+T89+V89+W89+Y89+Z89</f>
        <v>375</v>
      </c>
      <c r="G89" s="125">
        <v>375</v>
      </c>
      <c r="H89" s="135">
        <v>375</v>
      </c>
      <c r="I89" s="125">
        <v>15</v>
      </c>
      <c r="J89" s="78"/>
      <c r="K89" s="77"/>
      <c r="L89" s="80"/>
      <c r="M89" s="81"/>
      <c r="N89" s="77"/>
      <c r="O89" s="80"/>
      <c r="P89" s="81"/>
      <c r="Q89" s="77"/>
      <c r="R89" s="80"/>
      <c r="S89" s="81"/>
      <c r="T89" s="77"/>
      <c r="U89" s="80"/>
      <c r="V89" s="81"/>
      <c r="W89" s="85">
        <v>255</v>
      </c>
      <c r="X89" s="105">
        <v>10</v>
      </c>
      <c r="Y89" s="81"/>
      <c r="Z89" s="85">
        <v>120</v>
      </c>
      <c r="AA89" s="105">
        <v>5</v>
      </c>
    </row>
    <row r="90" spans="1:27" ht="14.25">
      <c r="A90" s="152" t="s">
        <v>118</v>
      </c>
      <c r="B90" s="109"/>
      <c r="C90" s="108"/>
      <c r="D90" s="108"/>
      <c r="E90" s="108"/>
      <c r="F90" s="108">
        <f>SUM(F91:F95)</f>
        <v>394</v>
      </c>
      <c r="G90" s="108">
        <f aca="true" t="shared" si="15" ref="G90:AA90">SUM(G91:G95)</f>
        <v>390</v>
      </c>
      <c r="H90" s="108">
        <f t="shared" si="15"/>
        <v>639</v>
      </c>
      <c r="I90" s="108">
        <f t="shared" si="15"/>
        <v>23</v>
      </c>
      <c r="J90" s="108">
        <f t="shared" si="15"/>
        <v>0</v>
      </c>
      <c r="K90" s="108">
        <f t="shared" si="15"/>
        <v>90</v>
      </c>
      <c r="L90" s="108">
        <f t="shared" si="15"/>
        <v>5</v>
      </c>
      <c r="M90" s="108">
        <f t="shared" si="15"/>
        <v>0</v>
      </c>
      <c r="N90" s="108">
        <f t="shared" si="15"/>
        <v>60</v>
      </c>
      <c r="O90" s="108">
        <f t="shared" si="15"/>
        <v>2</v>
      </c>
      <c r="P90" s="108">
        <f t="shared" si="15"/>
        <v>0</v>
      </c>
      <c r="Q90" s="108">
        <f t="shared" si="15"/>
        <v>60</v>
      </c>
      <c r="R90" s="108">
        <f t="shared" si="15"/>
        <v>4</v>
      </c>
      <c r="S90" s="108">
        <f t="shared" si="15"/>
        <v>0</v>
      </c>
      <c r="T90" s="108">
        <f t="shared" si="15"/>
        <v>60</v>
      </c>
      <c r="U90" s="108">
        <f t="shared" si="15"/>
        <v>4</v>
      </c>
      <c r="V90" s="108">
        <f t="shared" si="15"/>
        <v>0</v>
      </c>
      <c r="W90" s="108">
        <f t="shared" si="15"/>
        <v>60</v>
      </c>
      <c r="X90" s="108">
        <f t="shared" si="15"/>
        <v>4</v>
      </c>
      <c r="Y90" s="108">
        <f t="shared" si="15"/>
        <v>0</v>
      </c>
      <c r="Z90" s="108">
        <f t="shared" si="15"/>
        <v>60</v>
      </c>
      <c r="AA90" s="108">
        <f t="shared" si="15"/>
        <v>4</v>
      </c>
    </row>
    <row r="91" spans="1:27" s="82" customFormat="1" ht="15">
      <c r="A91" s="76">
        <v>6</v>
      </c>
      <c r="B91" s="123" t="s">
        <v>91</v>
      </c>
      <c r="C91" s="77" t="s">
        <v>50</v>
      </c>
      <c r="D91" s="77" t="s">
        <v>56</v>
      </c>
      <c r="E91" s="87" t="s">
        <v>59</v>
      </c>
      <c r="F91" s="124">
        <f>J91+K91+M91+N91+P91+Q91+S91+T91+V91+W91+Y91+Z91</f>
        <v>60</v>
      </c>
      <c r="G91" s="124">
        <v>60</v>
      </c>
      <c r="H91" s="158">
        <v>60</v>
      </c>
      <c r="I91" s="158">
        <v>0</v>
      </c>
      <c r="J91" s="78"/>
      <c r="K91" s="77">
        <v>30</v>
      </c>
      <c r="L91" s="97"/>
      <c r="M91" s="110"/>
      <c r="N91" s="83">
        <v>30</v>
      </c>
      <c r="O91" s="97"/>
      <c r="P91" s="110"/>
      <c r="Q91" s="83"/>
      <c r="R91" s="97"/>
      <c r="S91" s="107"/>
      <c r="T91" s="77"/>
      <c r="U91" s="80"/>
      <c r="V91" s="78"/>
      <c r="W91" s="77"/>
      <c r="X91" s="80"/>
      <c r="Y91" s="107"/>
      <c r="Z91" s="77"/>
      <c r="AA91" s="80"/>
    </row>
    <row r="92" spans="1:27" s="82" customFormat="1" ht="15">
      <c r="A92" s="76">
        <v>7</v>
      </c>
      <c r="B92" s="123" t="s">
        <v>92</v>
      </c>
      <c r="C92" s="77" t="s">
        <v>50</v>
      </c>
      <c r="D92" s="77" t="s">
        <v>50</v>
      </c>
      <c r="E92" s="87" t="s">
        <v>59</v>
      </c>
      <c r="F92" s="124">
        <f>J92+K92+M92+N92+P92+Q92+S92+T92+V92+W92+Y92+Z92</f>
        <v>180</v>
      </c>
      <c r="G92" s="124">
        <v>180</v>
      </c>
      <c r="H92" s="124">
        <v>300</v>
      </c>
      <c r="I92" s="125">
        <f>L92+O92+R92+U92+X92+AA92</f>
        <v>12</v>
      </c>
      <c r="J92" s="78"/>
      <c r="K92" s="77">
        <v>30</v>
      </c>
      <c r="L92" s="97">
        <v>2</v>
      </c>
      <c r="M92" s="110"/>
      <c r="N92" s="83">
        <v>30</v>
      </c>
      <c r="O92" s="97">
        <v>2</v>
      </c>
      <c r="P92" s="110"/>
      <c r="Q92" s="83">
        <v>30</v>
      </c>
      <c r="R92" s="97">
        <v>2</v>
      </c>
      <c r="S92" s="107"/>
      <c r="T92" s="77">
        <v>30</v>
      </c>
      <c r="U92" s="80">
        <v>2</v>
      </c>
      <c r="V92" s="78"/>
      <c r="W92" s="77">
        <v>30</v>
      </c>
      <c r="X92" s="80">
        <v>2</v>
      </c>
      <c r="Y92" s="107"/>
      <c r="Z92" s="77">
        <v>30</v>
      </c>
      <c r="AA92" s="80">
        <v>2</v>
      </c>
    </row>
    <row r="93" spans="1:27" s="82" customFormat="1" ht="15">
      <c r="A93" s="76">
        <v>8</v>
      </c>
      <c r="B93" s="123" t="s">
        <v>93</v>
      </c>
      <c r="C93" s="77" t="s">
        <v>50</v>
      </c>
      <c r="D93" s="77" t="s">
        <v>50</v>
      </c>
      <c r="E93" s="87" t="s">
        <v>59</v>
      </c>
      <c r="F93" s="124">
        <v>120</v>
      </c>
      <c r="G93" s="124">
        <v>120</v>
      </c>
      <c r="H93" s="124">
        <v>200</v>
      </c>
      <c r="I93" s="165">
        <f>L93+O93+R93+U93+X93+AA93</f>
        <v>8</v>
      </c>
      <c r="J93" s="78"/>
      <c r="K93" s="77"/>
      <c r="L93" s="80"/>
      <c r="M93" s="78"/>
      <c r="N93" s="77"/>
      <c r="O93" s="80"/>
      <c r="P93" s="78"/>
      <c r="Q93" s="77">
        <v>30</v>
      </c>
      <c r="R93" s="80">
        <v>2</v>
      </c>
      <c r="S93" s="107"/>
      <c r="T93" s="77">
        <v>30</v>
      </c>
      <c r="U93" s="80">
        <v>2</v>
      </c>
      <c r="V93" s="78"/>
      <c r="W93" s="77">
        <v>30</v>
      </c>
      <c r="X93" s="80">
        <v>2</v>
      </c>
      <c r="Y93" s="107"/>
      <c r="Z93" s="77">
        <v>30</v>
      </c>
      <c r="AA93" s="80">
        <v>2</v>
      </c>
    </row>
    <row r="94" spans="1:27" s="82" customFormat="1" ht="17.25" customHeight="1">
      <c r="A94" s="76">
        <v>9</v>
      </c>
      <c r="B94" s="123" t="s">
        <v>139</v>
      </c>
      <c r="C94" s="77" t="s">
        <v>50</v>
      </c>
      <c r="D94" s="77" t="s">
        <v>50</v>
      </c>
      <c r="E94" s="87" t="s">
        <v>122</v>
      </c>
      <c r="F94" s="124">
        <f>J94+K94+M94+N94+P94+Q94+S94+T94+V94+W94+Y94+Z94</f>
        <v>30</v>
      </c>
      <c r="G94" s="124">
        <v>30</v>
      </c>
      <c r="H94" s="124">
        <v>75</v>
      </c>
      <c r="I94" s="125">
        <v>3</v>
      </c>
      <c r="J94" s="78"/>
      <c r="K94" s="77">
        <v>30</v>
      </c>
      <c r="L94" s="80">
        <v>3</v>
      </c>
      <c r="M94" s="78"/>
      <c r="N94" s="77"/>
      <c r="O94" s="80"/>
      <c r="P94" s="78"/>
      <c r="Q94" s="77"/>
      <c r="R94" s="80"/>
      <c r="S94" s="107"/>
      <c r="T94" s="77"/>
      <c r="U94" s="80"/>
      <c r="V94" s="78"/>
      <c r="W94" s="77"/>
      <c r="X94" s="80"/>
      <c r="Y94" s="107"/>
      <c r="Z94" s="77"/>
      <c r="AA94" s="80"/>
    </row>
    <row r="95" spans="1:42" ht="15.75" thickBot="1">
      <c r="A95" s="76">
        <v>1</v>
      </c>
      <c r="B95" s="123" t="s">
        <v>123</v>
      </c>
      <c r="C95" s="87" t="s">
        <v>50</v>
      </c>
      <c r="D95" s="77" t="s">
        <v>56</v>
      </c>
      <c r="E95" s="164" t="s">
        <v>122</v>
      </c>
      <c r="F95" s="124">
        <v>4</v>
      </c>
      <c r="G95" s="124">
        <v>0</v>
      </c>
      <c r="H95" s="124">
        <v>4</v>
      </c>
      <c r="I95" s="125">
        <f>L95+O95+R95+U95+X95+AA95</f>
        <v>0</v>
      </c>
      <c r="J95" s="78"/>
      <c r="K95" s="77"/>
      <c r="L95" s="97">
        <v>0</v>
      </c>
      <c r="M95" s="78"/>
      <c r="N95" s="77"/>
      <c r="O95" s="80"/>
      <c r="P95" s="78"/>
      <c r="Q95" s="77"/>
      <c r="R95" s="80"/>
      <c r="S95" s="107"/>
      <c r="T95" s="77"/>
      <c r="U95" s="80"/>
      <c r="V95" s="78"/>
      <c r="W95" s="77"/>
      <c r="X95" s="80"/>
      <c r="Y95" s="107"/>
      <c r="Z95" s="77"/>
      <c r="AA95" s="80"/>
      <c r="AN95" s="160" t="s">
        <v>111</v>
      </c>
      <c r="AO95" s="160" t="s">
        <v>112</v>
      </c>
      <c r="AP95" s="160" t="s">
        <v>113</v>
      </c>
    </row>
    <row r="96" spans="1:42" s="57" customFormat="1" ht="15" thickBot="1">
      <c r="A96" s="235" t="s">
        <v>45</v>
      </c>
      <c r="B96" s="236"/>
      <c r="C96" s="236"/>
      <c r="D96" s="236"/>
      <c r="E96" s="237"/>
      <c r="F96" s="44">
        <f>SUM(F90,F81,F49,F30,F27,F23)</f>
        <v>1795</v>
      </c>
      <c r="G96" s="44">
        <f aca="true" t="shared" si="16" ref="G96:AA96">SUM(G90,G87,G81,G49,G30,G27,G23)</f>
        <v>1686</v>
      </c>
      <c r="H96" s="44">
        <f t="shared" si="16"/>
        <v>4564</v>
      </c>
      <c r="I96" s="44">
        <f t="shared" si="16"/>
        <v>180</v>
      </c>
      <c r="J96" s="44">
        <f t="shared" si="16"/>
        <v>210</v>
      </c>
      <c r="K96" s="44">
        <f t="shared" si="16"/>
        <v>135</v>
      </c>
      <c r="L96" s="44">
        <f t="shared" si="16"/>
        <v>30</v>
      </c>
      <c r="M96" s="44">
        <f t="shared" si="16"/>
        <v>115</v>
      </c>
      <c r="N96" s="44">
        <f t="shared" si="16"/>
        <v>205</v>
      </c>
      <c r="O96" s="44">
        <f t="shared" si="16"/>
        <v>30</v>
      </c>
      <c r="P96" s="44">
        <f t="shared" si="16"/>
        <v>105</v>
      </c>
      <c r="Q96" s="44">
        <f t="shared" si="16"/>
        <v>190</v>
      </c>
      <c r="R96" s="44">
        <f t="shared" si="16"/>
        <v>30</v>
      </c>
      <c r="S96" s="44">
        <f t="shared" si="16"/>
        <v>45</v>
      </c>
      <c r="T96" s="44">
        <f t="shared" si="16"/>
        <v>267</v>
      </c>
      <c r="U96" s="44">
        <f t="shared" si="16"/>
        <v>30</v>
      </c>
      <c r="V96" s="44">
        <f t="shared" si="16"/>
        <v>0</v>
      </c>
      <c r="W96" s="44">
        <f t="shared" si="16"/>
        <v>475</v>
      </c>
      <c r="X96" s="44">
        <f t="shared" si="16"/>
        <v>30</v>
      </c>
      <c r="Y96" s="44">
        <f t="shared" si="16"/>
        <v>15</v>
      </c>
      <c r="Z96" s="44">
        <f t="shared" si="16"/>
        <v>414</v>
      </c>
      <c r="AA96" s="44">
        <f t="shared" si="16"/>
        <v>30</v>
      </c>
      <c r="AB96" s="44">
        <f aca="true" t="shared" si="17" ref="AB96:AM96">SUM(AB90,AB87,AB81,AB49,AB30,AB27,AB23)</f>
        <v>0</v>
      </c>
      <c r="AC96" s="44">
        <f t="shared" si="17"/>
        <v>0</v>
      </c>
      <c r="AD96" s="44">
        <f t="shared" si="17"/>
        <v>0</v>
      </c>
      <c r="AE96" s="44">
        <f t="shared" si="17"/>
        <v>0</v>
      </c>
      <c r="AF96" s="44">
        <f t="shared" si="17"/>
        <v>0</v>
      </c>
      <c r="AG96" s="44">
        <f t="shared" si="17"/>
        <v>0</v>
      </c>
      <c r="AH96" s="44">
        <f t="shared" si="17"/>
        <v>0</v>
      </c>
      <c r="AI96" s="44">
        <f t="shared" si="17"/>
        <v>0</v>
      </c>
      <c r="AJ96" s="44">
        <f t="shared" si="17"/>
        <v>0</v>
      </c>
      <c r="AK96" s="44">
        <f t="shared" si="17"/>
        <v>0</v>
      </c>
      <c r="AL96" s="44">
        <f t="shared" si="17"/>
        <v>0</v>
      </c>
      <c r="AM96" s="44">
        <f t="shared" si="17"/>
        <v>0</v>
      </c>
      <c r="AN96" s="159">
        <f>SUM(J96,M96,P96,S96,V96,Y96)</f>
        <v>490</v>
      </c>
      <c r="AO96" s="159">
        <f>SUM(K96,N96,Q96,T96,W96,Z96)</f>
        <v>1686</v>
      </c>
      <c r="AP96" s="159">
        <f>SUM(L96,O96,R96,U96,X96,AA96)</f>
        <v>180</v>
      </c>
    </row>
    <row r="97" spans="1:42" s="57" customFormat="1" ht="15" thickBot="1">
      <c r="A97" s="217"/>
      <c r="B97" s="217"/>
      <c r="C97" s="43"/>
      <c r="D97" s="43"/>
      <c r="E97" s="43"/>
      <c r="F97" s="238" t="s">
        <v>44</v>
      </c>
      <c r="G97" s="238"/>
      <c r="H97" s="238"/>
      <c r="I97" s="238"/>
      <c r="J97" s="218">
        <f>J96+K96</f>
        <v>345</v>
      </c>
      <c r="K97" s="219"/>
      <c r="L97" s="42"/>
      <c r="M97" s="218">
        <f>M96+N96</f>
        <v>320</v>
      </c>
      <c r="N97" s="219"/>
      <c r="O97" s="42"/>
      <c r="P97" s="218">
        <f>P96+Q96</f>
        <v>295</v>
      </c>
      <c r="Q97" s="219"/>
      <c r="R97" s="42"/>
      <c r="S97" s="218">
        <f>S96+T96</f>
        <v>312</v>
      </c>
      <c r="T97" s="219"/>
      <c r="U97" s="42"/>
      <c r="V97" s="218">
        <f>V96+W96</f>
        <v>475</v>
      </c>
      <c r="W97" s="219"/>
      <c r="X97" s="42"/>
      <c r="Y97" s="218">
        <f>Y96+Z96</f>
        <v>429</v>
      </c>
      <c r="Z97" s="219"/>
      <c r="AA97" s="42"/>
      <c r="AB97" s="220">
        <f>AB96+AC96</f>
        <v>0</v>
      </c>
      <c r="AC97" s="219"/>
      <c r="AD97" s="42"/>
      <c r="AE97" s="220">
        <f>AE96+AF96</f>
        <v>0</v>
      </c>
      <c r="AF97" s="219"/>
      <c r="AG97" s="42"/>
      <c r="AH97" s="220">
        <f>AH96+AI96</f>
        <v>0</v>
      </c>
      <c r="AI97" s="219"/>
      <c r="AJ97" s="42"/>
      <c r="AK97" s="220">
        <f>AK96+AL96</f>
        <v>0</v>
      </c>
      <c r="AL97" s="219"/>
      <c r="AM97" s="54"/>
      <c r="AN97" s="215">
        <f>J97+M97+P97+S97+V97+Y97+AB97+AE97+AH97+AK97</f>
        <v>2176</v>
      </c>
      <c r="AO97" s="216"/>
      <c r="AP97" s="58"/>
    </row>
    <row r="98" spans="1:39" s="57" customFormat="1" ht="14.25">
      <c r="A98" s="59"/>
      <c r="B98" s="59"/>
      <c r="C98" s="59"/>
      <c r="D98" s="59"/>
      <c r="E98" s="60"/>
      <c r="F98" s="61"/>
      <c r="G98" s="6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</row>
    <row r="99" spans="1:39" s="57" customFormat="1" ht="14.25">
      <c r="A99" s="60"/>
      <c r="B99" s="63"/>
      <c r="C99" s="59"/>
      <c r="D99" s="59"/>
      <c r="E99" s="60"/>
      <c r="F99" s="61"/>
      <c r="G99" s="6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</row>
    <row r="100" spans="1:39" s="57" customFormat="1" ht="14.25">
      <c r="A100" s="60"/>
      <c r="B100" s="63"/>
      <c r="C100" s="59"/>
      <c r="D100" s="59"/>
      <c r="E100" s="60"/>
      <c r="F100" s="6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</row>
    <row r="101" spans="1:39" s="57" customFormat="1" ht="14.25">
      <c r="A101" s="60"/>
      <c r="B101" s="63"/>
      <c r="C101" s="59"/>
      <c r="D101" s="59"/>
      <c r="E101" s="60"/>
      <c r="F101" s="6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</row>
    <row r="102" spans="1:39" s="57" customFormat="1" ht="14.25">
      <c r="A102" s="60"/>
      <c r="B102" s="63"/>
      <c r="C102" s="59"/>
      <c r="D102" s="59"/>
      <c r="E102" s="60"/>
      <c r="F102" s="61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</row>
    <row r="103" spans="1:39" s="57" customFormat="1" ht="14.25">
      <c r="A103" s="60"/>
      <c r="B103" s="63"/>
      <c r="C103" s="59"/>
      <c r="D103" s="59"/>
      <c r="E103" s="60"/>
      <c r="F103" s="61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</row>
    <row r="104" spans="1:39" s="57" customFormat="1" ht="14.25">
      <c r="A104" s="60"/>
      <c r="B104" s="63"/>
      <c r="C104" s="63"/>
      <c r="D104" s="63"/>
      <c r="E104" s="60"/>
      <c r="F104" s="64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</row>
    <row r="105" spans="1:39" s="57" customFormat="1" ht="14.25">
      <c r="A105" s="60"/>
      <c r="B105" s="63"/>
      <c r="C105" s="59"/>
      <c r="D105" s="59"/>
      <c r="E105" s="60"/>
      <c r="F105" s="6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</row>
    <row r="106" spans="1:39" s="57" customFormat="1" ht="14.25">
      <c r="A106" s="60"/>
      <c r="B106" s="59"/>
      <c r="C106" s="59"/>
      <c r="D106" s="59"/>
      <c r="E106" s="60"/>
      <c r="F106" s="65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</row>
    <row r="107" spans="1:39" s="57" customFormat="1" ht="14.25">
      <c r="A107" s="60"/>
      <c r="B107" s="63"/>
      <c r="C107" s="59"/>
      <c r="D107" s="59"/>
      <c r="E107" s="60"/>
      <c r="F107" s="61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</row>
    <row r="108" spans="1:39" s="57" customFormat="1" ht="14.25">
      <c r="A108" s="60"/>
      <c r="B108" s="66"/>
      <c r="C108" s="59"/>
      <c r="D108" s="59"/>
      <c r="E108" s="60"/>
      <c r="F108" s="61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</row>
    <row r="109" spans="1:45" s="57" customFormat="1" ht="14.25">
      <c r="A109" s="60"/>
      <c r="B109" s="63"/>
      <c r="C109" s="59"/>
      <c r="D109" s="59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7"/>
      <c r="AO109" s="67"/>
      <c r="AP109" s="67"/>
      <c r="AQ109" s="67"/>
      <c r="AR109" s="67"/>
      <c r="AS109" s="67"/>
    </row>
    <row r="110" spans="1:49" s="55" customFormat="1" ht="14.25">
      <c r="A110" s="60"/>
      <c r="B110" s="63"/>
      <c r="C110" s="59"/>
      <c r="D110" s="59"/>
      <c r="E110" s="60"/>
      <c r="F110" s="6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8"/>
      <c r="AO110" s="68"/>
      <c r="AP110" s="68"/>
      <c r="AQ110" s="68"/>
      <c r="AR110" s="68"/>
      <c r="AS110" s="68"/>
      <c r="AT110" s="69"/>
      <c r="AU110" s="69"/>
      <c r="AV110" s="69"/>
      <c r="AW110" s="69"/>
    </row>
    <row r="111" spans="1:45" s="55" customFormat="1" ht="14.25">
      <c r="A111" s="60"/>
      <c r="B111" s="66"/>
      <c r="C111" s="59"/>
      <c r="D111" s="59"/>
      <c r="E111" s="60"/>
      <c r="F111" s="6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8"/>
      <c r="AO111" s="68"/>
      <c r="AP111" s="68"/>
      <c r="AQ111" s="68"/>
      <c r="AR111" s="68"/>
      <c r="AS111" s="68"/>
    </row>
    <row r="112" spans="1:45" s="55" customFormat="1" ht="14.25">
      <c r="A112" s="60"/>
      <c r="B112" s="63"/>
      <c r="C112" s="63"/>
      <c r="D112" s="63"/>
      <c r="E112" s="60"/>
      <c r="F112" s="65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8"/>
      <c r="AO112" s="68"/>
      <c r="AP112" s="68"/>
      <c r="AQ112" s="68"/>
      <c r="AR112" s="68"/>
      <c r="AS112" s="68"/>
    </row>
    <row r="113" spans="1:45" s="57" customFormat="1" ht="14.25">
      <c r="A113" s="60"/>
      <c r="B113" s="59"/>
      <c r="C113" s="59"/>
      <c r="D113" s="59"/>
      <c r="E113" s="60"/>
      <c r="F113" s="65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7"/>
      <c r="AO113" s="67"/>
      <c r="AP113" s="67"/>
      <c r="AQ113" s="67"/>
      <c r="AR113" s="67"/>
      <c r="AS113" s="67"/>
    </row>
    <row r="114" spans="1:45" s="57" customFormat="1" ht="14.25">
      <c r="A114" s="60"/>
      <c r="B114" s="63"/>
      <c r="C114" s="63"/>
      <c r="D114" s="63"/>
      <c r="E114" s="60"/>
      <c r="F114" s="65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7"/>
      <c r="AO114" s="67"/>
      <c r="AP114" s="67"/>
      <c r="AQ114" s="67"/>
      <c r="AR114" s="67"/>
      <c r="AS114" s="67"/>
    </row>
    <row r="115" spans="1:45" s="57" customFormat="1" ht="14.25">
      <c r="A115" s="60"/>
      <c r="B115" s="59"/>
      <c r="C115" s="60"/>
      <c r="D115" s="60"/>
      <c r="E115" s="60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7"/>
      <c r="AO115" s="67"/>
      <c r="AP115" s="67"/>
      <c r="AQ115" s="67"/>
      <c r="AR115" s="67"/>
      <c r="AS115" s="67"/>
    </row>
    <row r="116" spans="1:45" s="57" customFormat="1" ht="14.25">
      <c r="A116" s="60"/>
      <c r="B116" s="59"/>
      <c r="C116" s="60"/>
      <c r="D116" s="60"/>
      <c r="E116" s="60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7"/>
      <c r="AO116" s="67"/>
      <c r="AP116" s="67"/>
      <c r="AQ116" s="67"/>
      <c r="AR116" s="67"/>
      <c r="AS116" s="67"/>
    </row>
    <row r="117" spans="1:45" s="57" customFormat="1" ht="14.25">
      <c r="A117" s="60"/>
      <c r="B117" s="70"/>
      <c r="C117" s="60"/>
      <c r="D117" s="60"/>
      <c r="E117" s="60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7"/>
      <c r="AO117" s="67"/>
      <c r="AP117" s="67"/>
      <c r="AQ117" s="67"/>
      <c r="AR117" s="67"/>
      <c r="AS117" s="67"/>
    </row>
    <row r="118" spans="1:45" s="57" customFormat="1" ht="14.25">
      <c r="A118" s="60"/>
      <c r="B118" s="59"/>
      <c r="C118" s="60"/>
      <c r="D118" s="60"/>
      <c r="E118" s="60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71"/>
      <c r="AO118" s="71"/>
      <c r="AP118" s="71"/>
      <c r="AQ118" s="71"/>
      <c r="AR118" s="71"/>
      <c r="AS118" s="71"/>
    </row>
    <row r="119" spans="1:45" s="57" customFormat="1" ht="14.25">
      <c r="A119" s="60"/>
      <c r="B119" s="59"/>
      <c r="C119" s="60"/>
      <c r="D119" s="60"/>
      <c r="E119" s="60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71"/>
      <c r="AO119" s="71"/>
      <c r="AP119" s="71"/>
      <c r="AQ119" s="71"/>
      <c r="AR119" s="71"/>
      <c r="AS119" s="71"/>
    </row>
    <row r="120" spans="1:45" s="57" customFormat="1" ht="14.25">
      <c r="A120" s="60"/>
      <c r="B120" s="59"/>
      <c r="C120" s="60"/>
      <c r="D120" s="60"/>
      <c r="E120" s="60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1"/>
      <c r="AO120" s="71"/>
      <c r="AP120" s="71"/>
      <c r="AQ120" s="71"/>
      <c r="AR120" s="71"/>
      <c r="AS120" s="71"/>
    </row>
    <row r="121" spans="1:45" s="57" customFormat="1" ht="14.25">
      <c r="A121" s="72"/>
      <c r="B121" s="69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1"/>
      <c r="AO121" s="71"/>
      <c r="AP121" s="71"/>
      <c r="AQ121" s="71"/>
      <c r="AR121" s="71"/>
      <c r="AS121" s="71"/>
    </row>
    <row r="122" spans="1:45" s="57" customFormat="1" ht="14.25">
      <c r="A122" s="43"/>
      <c r="B122" s="55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1"/>
      <c r="AO122" s="71"/>
      <c r="AP122" s="71"/>
      <c r="AQ122" s="71"/>
      <c r="AR122" s="71"/>
      <c r="AS122" s="71"/>
    </row>
    <row r="123" spans="1:45" s="57" customFormat="1" ht="14.25">
      <c r="A123" s="43"/>
      <c r="B123" s="55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1"/>
      <c r="AO123" s="71"/>
      <c r="AP123" s="71"/>
      <c r="AQ123" s="71"/>
      <c r="AR123" s="71"/>
      <c r="AS123" s="71"/>
    </row>
    <row r="124" spans="1:45" s="57" customFormat="1" ht="14.25">
      <c r="A124" s="43"/>
      <c r="B124" s="55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1"/>
      <c r="AO124" s="71"/>
      <c r="AP124" s="71"/>
      <c r="AQ124" s="71"/>
      <c r="AR124" s="71"/>
      <c r="AS124" s="71"/>
    </row>
    <row r="125" spans="1:45" s="57" customFormat="1" ht="14.25">
      <c r="A125" s="43"/>
      <c r="B125" s="55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1"/>
      <c r="AO125" s="71"/>
      <c r="AP125" s="71"/>
      <c r="AQ125" s="71"/>
      <c r="AR125" s="71"/>
      <c r="AS125" s="71"/>
    </row>
    <row r="126" spans="1:45" s="57" customFormat="1" ht="14.25">
      <c r="A126" s="43"/>
      <c r="B126" s="55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1"/>
      <c r="AO126" s="71"/>
      <c r="AP126" s="71"/>
      <c r="AQ126" s="71"/>
      <c r="AR126" s="71"/>
      <c r="AS126" s="71"/>
    </row>
    <row r="127" spans="1:45" s="57" customFormat="1" ht="14.25">
      <c r="A127" s="43"/>
      <c r="B127" s="55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1"/>
      <c r="AO127" s="71"/>
      <c r="AP127" s="71"/>
      <c r="AQ127" s="71"/>
      <c r="AR127" s="71"/>
      <c r="AS127" s="71"/>
    </row>
    <row r="128" spans="1:45" s="57" customFormat="1" ht="14.25">
      <c r="A128" s="43"/>
      <c r="B128" s="55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1"/>
      <c r="AO128" s="71"/>
      <c r="AP128" s="71"/>
      <c r="AQ128" s="71"/>
      <c r="AR128" s="71"/>
      <c r="AS128" s="71"/>
    </row>
    <row r="129" spans="1:45" s="57" customFormat="1" ht="14.25">
      <c r="A129" s="43"/>
      <c r="B129" s="55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1"/>
      <c r="AO129" s="71"/>
      <c r="AP129" s="71"/>
      <c r="AQ129" s="71"/>
      <c r="AR129" s="71"/>
      <c r="AS129" s="71"/>
    </row>
    <row r="130" spans="1:45" s="57" customFormat="1" ht="14.25">
      <c r="A130" s="43"/>
      <c r="B130" s="55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1"/>
      <c r="AO130" s="71"/>
      <c r="AP130" s="71"/>
      <c r="AQ130" s="71"/>
      <c r="AR130" s="71"/>
      <c r="AS130" s="71"/>
    </row>
    <row r="131" spans="1:45" s="57" customFormat="1" ht="14.25">
      <c r="A131" s="43"/>
      <c r="B131" s="55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1"/>
      <c r="AO131" s="71"/>
      <c r="AP131" s="71"/>
      <c r="AQ131" s="71"/>
      <c r="AR131" s="71"/>
      <c r="AS131" s="71"/>
    </row>
    <row r="132" spans="1:45" s="57" customFormat="1" ht="14.25">
      <c r="A132" s="43"/>
      <c r="B132" s="55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1"/>
      <c r="AO132" s="71"/>
      <c r="AP132" s="71"/>
      <c r="AQ132" s="71"/>
      <c r="AR132" s="71"/>
      <c r="AS132" s="71"/>
    </row>
    <row r="133" spans="1:45" s="57" customFormat="1" ht="14.25">
      <c r="A133" s="43"/>
      <c r="B133" s="55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1"/>
      <c r="AO133" s="71"/>
      <c r="AP133" s="71"/>
      <c r="AQ133" s="71"/>
      <c r="AR133" s="71"/>
      <c r="AS133" s="71"/>
    </row>
    <row r="134" spans="1:45" s="57" customFormat="1" ht="14.25">
      <c r="A134" s="43"/>
      <c r="B134" s="55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1"/>
      <c r="AO134" s="71"/>
      <c r="AP134" s="71"/>
      <c r="AQ134" s="71"/>
      <c r="AR134" s="71"/>
      <c r="AS134" s="71"/>
    </row>
    <row r="135" spans="1:45" s="57" customFormat="1" ht="14.25">
      <c r="A135" s="43"/>
      <c r="B135" s="55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1"/>
      <c r="AO135" s="71"/>
      <c r="AP135" s="71"/>
      <c r="AQ135" s="71"/>
      <c r="AR135" s="71"/>
      <c r="AS135" s="71"/>
    </row>
    <row r="136" spans="1:45" s="57" customFormat="1" ht="14.25">
      <c r="A136" s="43"/>
      <c r="B136" s="55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1"/>
      <c r="AO136" s="71"/>
      <c r="AP136" s="71"/>
      <c r="AQ136" s="71"/>
      <c r="AR136" s="71"/>
      <c r="AS136" s="71"/>
    </row>
    <row r="137" spans="1:45" s="57" customFormat="1" ht="14.25">
      <c r="A137" s="43"/>
      <c r="B137" s="55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1"/>
      <c r="AO137" s="71"/>
      <c r="AP137" s="71"/>
      <c r="AQ137" s="71"/>
      <c r="AR137" s="71"/>
      <c r="AS137" s="71"/>
    </row>
    <row r="138" spans="1:45" s="57" customFormat="1" ht="14.25">
      <c r="A138" s="43"/>
      <c r="B138" s="55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1"/>
      <c r="AO138" s="71"/>
      <c r="AP138" s="71"/>
      <c r="AQ138" s="71"/>
      <c r="AR138" s="71"/>
      <c r="AS138" s="71"/>
    </row>
    <row r="139" spans="1:45" s="57" customFormat="1" ht="14.25">
      <c r="A139" s="43"/>
      <c r="B139" s="55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1"/>
      <c r="AO139" s="71"/>
      <c r="AP139" s="71"/>
      <c r="AQ139" s="71"/>
      <c r="AR139" s="71"/>
      <c r="AS139" s="71"/>
    </row>
    <row r="140" spans="1:45" s="57" customFormat="1" ht="14.25">
      <c r="A140" s="43"/>
      <c r="B140" s="55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1"/>
      <c r="AO140" s="71"/>
      <c r="AP140" s="71"/>
      <c r="AQ140" s="71"/>
      <c r="AR140" s="71"/>
      <c r="AS140" s="71"/>
    </row>
    <row r="141" spans="1:45" s="57" customFormat="1" ht="14.25">
      <c r="A141" s="43"/>
      <c r="B141" s="55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1"/>
      <c r="AO141" s="71"/>
      <c r="AP141" s="71"/>
      <c r="AQ141" s="71"/>
      <c r="AR141" s="71"/>
      <c r="AS141" s="71"/>
    </row>
    <row r="142" spans="1:45" s="57" customFormat="1" ht="14.25">
      <c r="A142" s="43"/>
      <c r="B142" s="55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1"/>
      <c r="AO142" s="71"/>
      <c r="AP142" s="71"/>
      <c r="AQ142" s="71"/>
      <c r="AR142" s="71"/>
      <c r="AS142" s="71"/>
    </row>
    <row r="143" spans="1:45" s="57" customFormat="1" ht="14.25">
      <c r="A143" s="43"/>
      <c r="B143" s="55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1"/>
      <c r="AO143" s="71"/>
      <c r="AP143" s="71"/>
      <c r="AQ143" s="71"/>
      <c r="AR143" s="71"/>
      <c r="AS143" s="71"/>
    </row>
    <row r="144" spans="1:45" s="57" customFormat="1" ht="14.25">
      <c r="A144" s="43"/>
      <c r="B144" s="55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1"/>
      <c r="AO144" s="71"/>
      <c r="AP144" s="71"/>
      <c r="AQ144" s="71"/>
      <c r="AR144" s="71"/>
      <c r="AS144" s="71"/>
    </row>
    <row r="145" spans="1:45" s="57" customFormat="1" ht="14.25">
      <c r="A145" s="43"/>
      <c r="B145" s="55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1"/>
      <c r="AO145" s="71"/>
      <c r="AP145" s="71"/>
      <c r="AQ145" s="71"/>
      <c r="AR145" s="71"/>
      <c r="AS145" s="71"/>
    </row>
    <row r="146" spans="1:45" s="57" customFormat="1" ht="14.25">
      <c r="A146" s="43"/>
      <c r="B146" s="55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1"/>
      <c r="AO146" s="71"/>
      <c r="AP146" s="71"/>
      <c r="AQ146" s="71"/>
      <c r="AR146" s="71"/>
      <c r="AS146" s="71"/>
    </row>
    <row r="147" spans="1:45" s="57" customFormat="1" ht="14.25">
      <c r="A147" s="43"/>
      <c r="B147" s="55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1"/>
      <c r="AO147" s="71"/>
      <c r="AP147" s="71"/>
      <c r="AQ147" s="71"/>
      <c r="AR147" s="71"/>
      <c r="AS147" s="71"/>
    </row>
    <row r="148" spans="3:45" ht="14.2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6"/>
      <c r="AO148" s="26"/>
      <c r="AP148" s="26"/>
      <c r="AQ148" s="26"/>
      <c r="AR148" s="26"/>
      <c r="AS148" s="26"/>
    </row>
    <row r="149" spans="3:45" ht="14.2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6"/>
      <c r="AO149" s="26"/>
      <c r="AP149" s="26"/>
      <c r="AQ149" s="26"/>
      <c r="AR149" s="26"/>
      <c r="AS149" s="26"/>
    </row>
    <row r="150" spans="3:45" ht="14.2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6"/>
      <c r="AO150" s="26"/>
      <c r="AP150" s="26"/>
      <c r="AQ150" s="26"/>
      <c r="AR150" s="26"/>
      <c r="AS150" s="26"/>
    </row>
    <row r="151" spans="3:45" ht="14.2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6"/>
      <c r="AO151" s="26"/>
      <c r="AP151" s="26"/>
      <c r="AQ151" s="26"/>
      <c r="AR151" s="26"/>
      <c r="AS151" s="26"/>
    </row>
    <row r="152" spans="3:45" ht="14.2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6"/>
      <c r="AO152" s="26"/>
      <c r="AP152" s="26"/>
      <c r="AQ152" s="26"/>
      <c r="AR152" s="26"/>
      <c r="AS152" s="26"/>
    </row>
    <row r="153" spans="3:45" ht="14.2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6"/>
      <c r="AO153" s="26"/>
      <c r="AP153" s="26"/>
      <c r="AQ153" s="26"/>
      <c r="AR153" s="26"/>
      <c r="AS153" s="26"/>
    </row>
    <row r="154" spans="3:45" ht="14.2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6"/>
      <c r="AO154" s="26"/>
      <c r="AP154" s="26"/>
      <c r="AQ154" s="26"/>
      <c r="AR154" s="26"/>
      <c r="AS154" s="26"/>
    </row>
    <row r="155" spans="3:45" ht="14.2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6"/>
      <c r="AO155" s="26"/>
      <c r="AP155" s="26"/>
      <c r="AQ155" s="26"/>
      <c r="AR155" s="26"/>
      <c r="AS155" s="26"/>
    </row>
    <row r="156" spans="3:45" ht="14.2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6"/>
      <c r="AO156" s="26"/>
      <c r="AP156" s="26"/>
      <c r="AQ156" s="26"/>
      <c r="AR156" s="26"/>
      <c r="AS156" s="26"/>
    </row>
    <row r="157" spans="3:45" ht="14.2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6"/>
      <c r="AO157" s="26"/>
      <c r="AP157" s="26"/>
      <c r="AQ157" s="26"/>
      <c r="AR157" s="26"/>
      <c r="AS157" s="26"/>
    </row>
    <row r="158" spans="3:45" ht="14.2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6"/>
      <c r="AO158" s="26"/>
      <c r="AP158" s="26"/>
      <c r="AQ158" s="26"/>
      <c r="AR158" s="26"/>
      <c r="AS158" s="26"/>
    </row>
    <row r="159" spans="3:45" ht="14.2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6"/>
      <c r="AO159" s="26"/>
      <c r="AP159" s="26"/>
      <c r="AQ159" s="26"/>
      <c r="AR159" s="26"/>
      <c r="AS159" s="26"/>
    </row>
    <row r="160" spans="3:45" ht="14.2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6"/>
      <c r="AO160" s="26"/>
      <c r="AP160" s="26"/>
      <c r="AQ160" s="26"/>
      <c r="AR160" s="26"/>
      <c r="AS160" s="26"/>
    </row>
    <row r="161" spans="3:45" ht="14.2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6"/>
      <c r="AO161" s="26"/>
      <c r="AP161" s="26"/>
      <c r="AQ161" s="26"/>
      <c r="AR161" s="26"/>
      <c r="AS161" s="26"/>
    </row>
    <row r="162" spans="3:45" ht="14.2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6"/>
      <c r="AO162" s="26"/>
      <c r="AP162" s="26"/>
      <c r="AQ162" s="26"/>
      <c r="AR162" s="26"/>
      <c r="AS162" s="26"/>
    </row>
    <row r="163" spans="3:45" ht="14.2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6"/>
      <c r="AO163" s="26"/>
      <c r="AP163" s="26"/>
      <c r="AQ163" s="26"/>
      <c r="AR163" s="26"/>
      <c r="AS163" s="26"/>
    </row>
    <row r="164" spans="3:45" ht="14.2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6"/>
      <c r="AO164" s="26"/>
      <c r="AP164" s="26"/>
      <c r="AQ164" s="26"/>
      <c r="AR164" s="26"/>
      <c r="AS164" s="26"/>
    </row>
    <row r="165" spans="3:45" ht="14.2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6"/>
      <c r="AO165" s="26"/>
      <c r="AP165" s="26"/>
      <c r="AQ165" s="26"/>
      <c r="AR165" s="26"/>
      <c r="AS165" s="26"/>
    </row>
    <row r="166" spans="3:45" ht="14.2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6"/>
      <c r="AO166" s="26"/>
      <c r="AP166" s="26"/>
      <c r="AQ166" s="26"/>
      <c r="AR166" s="26"/>
      <c r="AS166" s="26"/>
    </row>
    <row r="167" spans="3:45" ht="14.2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6"/>
      <c r="AO167" s="26"/>
      <c r="AP167" s="26"/>
      <c r="AQ167" s="26"/>
      <c r="AR167" s="26"/>
      <c r="AS167" s="26"/>
    </row>
    <row r="168" spans="3:45" ht="14.2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6"/>
      <c r="AO168" s="26"/>
      <c r="AP168" s="26"/>
      <c r="AQ168" s="26"/>
      <c r="AR168" s="26"/>
      <c r="AS168" s="26"/>
    </row>
    <row r="169" spans="10:39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0:39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0:39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0:39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0:39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0:39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0:39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0:39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0:39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0:39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0:39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0:39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0:39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0:39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0:39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0:39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0:39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0:39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0:39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0:39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0:39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0:39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0:39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0:39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0:39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0:39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0:39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0:39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0:39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0:39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0:39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0:39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0:39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0:39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0:39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0:39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0:39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0:39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0:39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0:39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0:39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0:39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0:39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0:39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0:39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0:39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0:39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0:39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0:39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0:39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0:39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0:39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0:39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</row>
    <row r="222" spans="10:39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0:39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0:39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</row>
    <row r="225" spans="10:39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</row>
    <row r="226" spans="10:39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</row>
    <row r="227" spans="10:39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</row>
    <row r="228" spans="10:39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</row>
    <row r="229" spans="10:39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</row>
    <row r="230" spans="10:39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</row>
    <row r="231" spans="10:39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</row>
    <row r="232" spans="10:39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</row>
    <row r="233" spans="10:39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</row>
    <row r="234" spans="10:39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</row>
    <row r="235" spans="10:39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</row>
    <row r="236" spans="10:39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</row>
    <row r="237" spans="10:39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</row>
    <row r="238" spans="10:39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</row>
    <row r="239" spans="10:39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</row>
    <row r="240" spans="10:39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</row>
    <row r="241" spans="10:39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</row>
    <row r="242" spans="10:39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</row>
    <row r="243" spans="10:39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</row>
    <row r="244" spans="10:39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</row>
    <row r="245" spans="10:39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</row>
    <row r="246" spans="10:39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</row>
    <row r="247" spans="10:39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</row>
    <row r="248" spans="10:39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</row>
    <row r="249" spans="10:39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</row>
    <row r="250" spans="10:39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</row>
    <row r="251" spans="10:39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</row>
    <row r="252" spans="10:39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</row>
    <row r="253" spans="10:39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</row>
    <row r="254" spans="10:39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</row>
    <row r="255" spans="10:39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</row>
    <row r="256" spans="10:39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</row>
    <row r="257" spans="10:39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</row>
    <row r="258" spans="10:39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</row>
    <row r="259" spans="10:39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</row>
    <row r="260" spans="10:39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</row>
    <row r="261" spans="10:39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</row>
    <row r="262" spans="10:39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</row>
    <row r="263" spans="10:39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</row>
    <row r="264" spans="10:39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</row>
    <row r="265" spans="10:39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</row>
    <row r="266" spans="10:39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</row>
    <row r="267" spans="10:39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</row>
    <row r="268" spans="10:39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</row>
    <row r="269" spans="10:39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</row>
    <row r="270" spans="10:39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</row>
    <row r="271" spans="10:39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</row>
    <row r="272" spans="10:39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</row>
    <row r="273" spans="10:39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</row>
    <row r="274" spans="10:39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</row>
    <row r="275" spans="10:39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</row>
    <row r="276" spans="10:39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</row>
    <row r="277" spans="10:39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</row>
    <row r="278" spans="10:39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</row>
    <row r="279" spans="10:39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</row>
    <row r="280" spans="10:39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</row>
    <row r="281" spans="10:39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</row>
    <row r="282" spans="10:39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</row>
    <row r="283" spans="10:39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</row>
    <row r="284" spans="10:39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</row>
    <row r="285" spans="10:39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</row>
    <row r="286" spans="10:39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</row>
    <row r="287" spans="10:39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</row>
    <row r="288" spans="10:39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</row>
    <row r="289" spans="10:39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</row>
    <row r="290" spans="10:39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</row>
    <row r="291" spans="10:39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</row>
    <row r="292" spans="10:39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</row>
    <row r="293" spans="10:39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</row>
    <row r="294" spans="10:39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</row>
    <row r="295" spans="10:39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</row>
    <row r="296" spans="10:39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</row>
    <row r="297" spans="10:39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</row>
    <row r="298" spans="10:39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</row>
    <row r="299" spans="10:39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</row>
    <row r="300" spans="10:39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</row>
    <row r="301" spans="10:39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</row>
    <row r="302" spans="10:39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</row>
    <row r="303" spans="10:39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</row>
    <row r="304" spans="10:39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</row>
    <row r="305" spans="10:39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</row>
    <row r="306" spans="10:39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</row>
    <row r="307" spans="10:39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</row>
    <row r="308" spans="10:39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</row>
    <row r="309" spans="10:39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</row>
    <row r="310" spans="10:39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</row>
    <row r="311" spans="10:39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</row>
    <row r="312" spans="10:39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</row>
    <row r="313" spans="10:39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</row>
    <row r="314" spans="10:39" ht="14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</row>
  </sheetData>
  <sheetProtection/>
  <mergeCells count="99">
    <mergeCell ref="AK20:AM20"/>
    <mergeCell ref="AH20:AJ20"/>
    <mergeCell ref="AE20:AG20"/>
    <mergeCell ref="AB20:AD20"/>
    <mergeCell ref="AH19:AM19"/>
    <mergeCell ref="A81:E81"/>
    <mergeCell ref="AM21:AM22"/>
    <mergeCell ref="AJ21:AJ22"/>
    <mergeCell ref="AG21:AG22"/>
    <mergeCell ref="AD21:AD22"/>
    <mergeCell ref="AB21:AB22"/>
    <mergeCell ref="A96:E96"/>
    <mergeCell ref="F97:I97"/>
    <mergeCell ref="J97:K97"/>
    <mergeCell ref="M97:N97"/>
    <mergeCell ref="A30:E30"/>
    <mergeCell ref="R21:R22"/>
    <mergeCell ref="U21:U22"/>
    <mergeCell ref="X21:X22"/>
    <mergeCell ref="C18:AM18"/>
    <mergeCell ref="AB19:AG19"/>
    <mergeCell ref="E19:E22"/>
    <mergeCell ref="Y20:AA20"/>
    <mergeCell ref="P97:Q97"/>
    <mergeCell ref="A27:E27"/>
    <mergeCell ref="S97:T97"/>
    <mergeCell ref="S20:U20"/>
    <mergeCell ref="A23:E23"/>
    <mergeCell ref="AE21:AE22"/>
    <mergeCell ref="AN97:AO97"/>
    <mergeCell ref="A97:B97"/>
    <mergeCell ref="Y97:Z97"/>
    <mergeCell ref="V97:W97"/>
    <mergeCell ref="AH97:AI97"/>
    <mergeCell ref="AB97:AC97"/>
    <mergeCell ref="AE97:AF97"/>
    <mergeCell ref="AK97:AL97"/>
    <mergeCell ref="V8:W8"/>
    <mergeCell ref="V9:W9"/>
    <mergeCell ref="V10:W10"/>
    <mergeCell ref="C8:M8"/>
    <mergeCell ref="F20:F22"/>
    <mergeCell ref="F19:G19"/>
    <mergeCell ref="O11:U11"/>
    <mergeCell ref="V20:X20"/>
    <mergeCell ref="D19:D22"/>
    <mergeCell ref="J19:O19"/>
    <mergeCell ref="A8:B8"/>
    <mergeCell ref="G20:G22"/>
    <mergeCell ref="L21:L22"/>
    <mergeCell ref="O8:U8"/>
    <mergeCell ref="O9:U9"/>
    <mergeCell ref="V19:AA19"/>
    <mergeCell ref="J20:L20"/>
    <mergeCell ref="P19:U19"/>
    <mergeCell ref="M20:O20"/>
    <mergeCell ref="O10:U10"/>
    <mergeCell ref="P20:R20"/>
    <mergeCell ref="C19:C22"/>
    <mergeCell ref="Y21:Y22"/>
    <mergeCell ref="J21:J22"/>
    <mergeCell ref="M21:M22"/>
    <mergeCell ref="P21:P22"/>
    <mergeCell ref="S21:S22"/>
    <mergeCell ref="C12:M12"/>
    <mergeCell ref="C9:M9"/>
    <mergeCell ref="C11:M11"/>
    <mergeCell ref="A14:B14"/>
    <mergeCell ref="V11:W11"/>
    <mergeCell ref="C10:M10"/>
    <mergeCell ref="AH21:AH22"/>
    <mergeCell ref="AK21:AK22"/>
    <mergeCell ref="A49:E49"/>
    <mergeCell ref="H19:H22"/>
    <mergeCell ref="A19:A22"/>
    <mergeCell ref="B19:B22"/>
    <mergeCell ref="I19:I22"/>
    <mergeCell ref="V21:V22"/>
    <mergeCell ref="O21:O22"/>
    <mergeCell ref="AA21:AA22"/>
    <mergeCell ref="C3:M3"/>
    <mergeCell ref="A4:B4"/>
    <mergeCell ref="C4:M4"/>
    <mergeCell ref="A15:B15"/>
    <mergeCell ref="A16:B16"/>
    <mergeCell ref="A17:B17"/>
    <mergeCell ref="A9:B9"/>
    <mergeCell ref="A10:B10"/>
    <mergeCell ref="A11:B11"/>
    <mergeCell ref="A12:B12"/>
    <mergeCell ref="A1:AM1"/>
    <mergeCell ref="A2:AM2"/>
    <mergeCell ref="A5:B5"/>
    <mergeCell ref="A6:B6"/>
    <mergeCell ref="A7:B7"/>
    <mergeCell ref="C5:M5"/>
    <mergeCell ref="C6:M6"/>
    <mergeCell ref="C7:M7"/>
    <mergeCell ref="A3:B3"/>
  </mergeCells>
  <printOptions/>
  <pageMargins left="0.25" right="0.25" top="0.75" bottom="0.75" header="0.3" footer="0.3"/>
  <pageSetup fitToHeight="1" fitToWidth="1" horizontalDpi="600" verticalDpi="600" orientation="landscape" paperSize="9" scale="42" r:id="rId1"/>
  <rowBreaks count="1" manualBreakCount="1">
    <brk id="97" max="39" man="1"/>
  </rowBreaks>
  <ignoredErrors>
    <ignoredError sqref="F27 I27 F30 F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D</cp:lastModifiedBy>
  <cp:lastPrinted>2019-01-23T10:14:21Z</cp:lastPrinted>
  <dcterms:created xsi:type="dcterms:W3CDTF">2009-06-11T13:56:30Z</dcterms:created>
  <dcterms:modified xsi:type="dcterms:W3CDTF">2020-04-27T06:51:49Z</dcterms:modified>
  <cp:category/>
  <cp:version/>
  <cp:contentType/>
  <cp:contentStatus/>
</cp:coreProperties>
</file>